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772"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'BoQ1'!$A$1:$BC$64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<sst xmlns="http://schemas.openxmlformats.org/spreadsheetml/2006/main" count="489" uniqueCount="154">
  <si>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</si>
  <si>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</si>
  <si>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</si>
  <si>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</si>
  <si>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</si>
  <si>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</si>
  <si>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</si>
  <si>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</si>
  <si>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</si>
  <si>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</si>
  <si>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</si>
  <si>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</si>
  <si>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</si>
  <si>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</si>
  <si>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</si>
  <si>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</si>
  <si>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</si>
  <si>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</si>
  <si>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</si>
  <si>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</si>
  <si>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</si>
  <si>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</si>
  <si>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</si>
  <si>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</si>
  <si>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</si>
  <si>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</si>
  <si>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</si>
  <si>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</si>
  <si>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</si>
  <si>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</si>
  <si>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</si>
  <si>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</si>
  <si>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</si>
  <si>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</si>
  <si>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</si>
  <si>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</si>
  <si>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</si>
  <si>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</si>
  <si>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</si>
  <si>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t xml:space="preserve">Tender Inviting Authority:  INTER UNIVERSITY CENTER FOR ASTRONOMY AND ASTROPHYSICS PUNE, </t>
  </si>
  <si>
    <t>GST Amount</t>
  </si>
  <si>
    <t>Total Without GST</t>
  </si>
  <si>
    <t>item2</t>
  </si>
  <si>
    <t>item3</t>
  </si>
  <si>
    <t>item4</t>
  </si>
  <si>
    <t>item6</t>
  </si>
  <si>
    <t>item7</t>
  </si>
  <si>
    <t>item8</t>
  </si>
  <si>
    <t>GST (%)</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</si>
  <si>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</si>
  <si>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</si>
  <si>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</si>
  <si>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</si>
  <si>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</si>
  <si>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</si>
  <si>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</si>
  <si>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</si>
  <si>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</si>
  <si>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</si>
  <si>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</si>
  <si>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</si>
  <si>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</si>
  <si>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</si>
  <si>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</si>
  <si>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</si>
  <si>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</si>
  <si>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</si>
  <si>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</si>
  <si>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</si>
  <si>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</si>
  <si>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</si>
  <si>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</si>
  <si>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</si>
  <si>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</si>
  <si>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</si>
  <si>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</si>
  <si>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</si>
  <si>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</si>
  <si>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</si>
  <si>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</si>
  <si>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</si>
  <si>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</si>
  <si>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</si>
  <si>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</si>
  <si>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</si>
  <si>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</si>
  <si>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</si>
  <si>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</si>
  <si>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</si>
  <si>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</si>
  <si>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r>
      <rPr>
        <b/>
        <u val="single"/>
        <sz val="12"/>
        <rFont val="Arial"/>
        <family val="2"/>
      </rPr>
      <t>PRICE SCHEDULE</t>
    </r>
    <r>
      <rPr>
        <b/>
        <sz val="12"/>
        <rFont val="Arial"/>
        <family val="2"/>
      </rPr>
      <t xml:space="preserve">
</t>
    </r>
    <r>
      <rPr>
        <b/>
        <sz val="12"/>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</si>
  <si>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2"/>
        <color indexed="10"/>
        <rFont val="Arial"/>
        <family val="2"/>
      </rPr>
      <t>#</t>
    </r>
  </si>
  <si>
    <r>
      <t xml:space="preserve">TEXT </t>
    </r>
    <r>
      <rPr>
        <b/>
        <sz val="12"/>
        <color indexed="10"/>
        <rFont val="Arial"/>
        <family val="2"/>
      </rPr>
      <t>#</t>
    </r>
  </si>
  <si>
    <r>
      <t>TEXT</t>
    </r>
    <r>
      <rPr>
        <b/>
        <sz val="12"/>
        <color indexed="10"/>
        <rFont val="Arial"/>
        <family val="2"/>
      </rPr>
      <t>#</t>
    </r>
  </si>
  <si>
    <r>
      <t xml:space="preserve">Estimated Rate
in
</t>
    </r>
    <r>
      <rPr>
        <b/>
        <sz val="12"/>
        <color indexed="10"/>
        <rFont val="Arial"/>
        <family val="2"/>
      </rPr>
      <t>Rs.      P</t>
    </r>
  </si>
  <si>
    <r>
      <t xml:space="preserve">BASIC RATE In </t>
    </r>
    <r>
      <rPr>
        <b/>
        <sz val="12"/>
        <color indexed="10"/>
        <rFont val="Arial"/>
        <family val="2"/>
      </rPr>
      <t>Figure</t>
    </r>
    <r>
      <rPr>
        <b/>
        <sz val="12"/>
        <rFont val="Arial"/>
        <family val="2"/>
      </rPr>
      <t xml:space="preserve">
 </t>
    </r>
  </si>
  <si>
    <r>
      <t xml:space="preserve">TOTAL AMOUNT  With Taxes
             in
</t>
    </r>
    <r>
      <rPr>
        <b/>
        <sz val="12"/>
        <color indexed="10"/>
        <rFont val="Arial"/>
        <family val="2"/>
      </rPr>
      <t xml:space="preserve">       Rs.      P</t>
    </r>
  </si>
  <si>
    <t>Contract No:  M23-0718</t>
  </si>
  <si>
    <t>Name of Work: Internal And External Electrical Work Of Extension Of Gym Building And New Creche Building At IUCAA, Pune</t>
  </si>
  <si>
    <t xml:space="preserve">Point wiring for light/bell concealed type in min 20 mm FRLS grade HMS PVC conduit with 1.5 sq.mm. (2+1E) FRLSH grade copper wires, modular type switch, earthing and required accessories as per specification No: WG-PW/CW </t>
  </si>
  <si>
    <t>Point wiring for ceiling fan concealed type in minimum 20 mm FRLS grade HMS PVC conduit with 1.5 sq. mm. (2+1E) FRLSH grade copper wires, modular type switch, earthing and required accessories as per specification No: WG_x0002_PW/CW</t>
  </si>
  <si>
    <t>Secondary point wiring for additional light/ bell point, concealed type in min 20 mm FRLS grade uPVC conduit with 1.5 sq.mm. (2+1E) FRLSH grade copper wires with required accessories as per specification No: WG-PW/CW</t>
  </si>
  <si>
    <t>Wiring for plug on board with Switch socket surface/ concealed type, copper wiring and earthing and with modular accessories as per specification No: WG_x0002_PW/CW</t>
  </si>
  <si>
    <r>
      <t xml:space="preserve">TWO WAY Point wiring for light/bell concealed type in min 20 mm FRLS grade HMS PVC conduit with 1.5 sq.mm. (2+1E) FRLSH grade copper wires, modular type switch, earthing and required accessories as per specification No: WG-PW/CW </t>
    </r>
    <r>
      <rPr>
        <b/>
        <sz val="11"/>
        <rFont val="Times New Roman"/>
        <family val="1"/>
      </rPr>
      <t xml:space="preserve"> (Note : For  point wiring in stair  case with 2 way control  point increase overall rate by 50 % of point wiring.)</t>
    </r>
  </si>
  <si>
    <t xml:space="preserve">Supplying and erecting HMS uPVC conduit FRLS grade 20 mm dia. with necessary accessories in wall/floor with chiselling appropriately as per specification No: WG-MA/CC </t>
  </si>
  <si>
    <t>Supplying and laying HMS PVC conduit FRLS grade 20 mm dia. with necessary accessories in RCC work/ false ceiling/ false flooring as per specification No. WG-MA/CC.</t>
  </si>
  <si>
    <t>Supplying and erecting HMS PVC conduit FRLS grade 25 mm dia. with necessary accessories in wall/floor with chiselling appropriately as per specification No: WG-MA/CC.</t>
  </si>
  <si>
    <t>Supplying and laying HMS PVC conduit FRLS grade 25 mm dia with necessary accessories in RCC work/false ceiling/false flooring as per specification No. WG-MA/CC.</t>
  </si>
  <si>
    <r>
      <t>Supplying and erecting mains with 3x2.5 sq.mm (P+N+E) FRLSH copper PVC insulated wire laid in provided conduit/trunking/inside pole/Bus bars or any other places as per specification No: WG-MA/BW.</t>
    </r>
    <r>
      <rPr>
        <b/>
        <sz val="11"/>
        <rFont val="Times New Roman"/>
        <family val="1"/>
      </rPr>
      <t xml:space="preserve"> Note : Table 14 Minimum Cross-Sectional Area of Protective Conductors - Clause 5.4.3.1.1 of IS 732:2019.</t>
    </r>
  </si>
  <si>
    <r>
      <t xml:space="preserve">Supplying and erecting mains with 3x4 sq.mm (P+N+E)FRLSH copper PVC insulated wire laid in provided conduit/ trunking/inside pole/Bus bars or any other places as per specification No: WG-MA/BW(FOR PDB TO PP). </t>
    </r>
    <r>
      <rPr>
        <b/>
        <sz val="11"/>
        <rFont val="Times New Roman"/>
        <family val="1"/>
      </rPr>
      <t>Note : Table 14 Minimum Cross-Sectional Area of Protective Conductors - Clause 5.4.3.1.1 of IS 732:2019.</t>
    </r>
  </si>
  <si>
    <t>Supplying and erecting modular type switch 16A duly erected on provided plate and box with wiring connections complete.</t>
  </si>
  <si>
    <t>Supplying and erecting modular type 3 pin 6 / 16A multi socket with safety shutter, duly erected on provided plate and box with wiring connections complete.</t>
  </si>
  <si>
    <t>Supplying and erecting modular type blanking plate one module, duly erected on provided plate &amp; box.</t>
  </si>
  <si>
    <t>Supplying and erecting unbreakable concealed type modular switch box with double mounting plate for 3 module duly erected flush to wall with required chiselling and finishing with cement mortar / POP as per required to match the background.</t>
  </si>
  <si>
    <t>Supplying and erecting bracket fan 400 mm. sweep A. C. 230 volts 50 cycles 1350 RPM. Oscillating type, plastic or metal blades chrome plated guard with speed regulator and moisture proof treatment to winding and with ‘E’ class insulation.</t>
  </si>
  <si>
    <t>Supplying and erecting Energy Saving BLDC Ceiling fan 230 V A.C. 50 cycles 1200 mm, max. energy consumption of 28W having service ratio (CMM/W) of Min. 8, PF&gt;0.9, THD&lt;10% with IR remote control/compatible speed regulator, Temperature Rise of Max. 40 deg. C, having external mounted control PCB completely erected in position as per specification</t>
  </si>
  <si>
    <t>Supplying &amp; fixing anchor type fastener fan hook, with 2 nos. of 10 mm dia x 75 mm long with necessary materials for ceiling fan.</t>
  </si>
  <si>
    <t>Supplying and erecting exhaust fan medium duty 230 V A.C. 50 cycles 225 mm. 1400 RPM with condenser complete erected in position with necessary materials. Fan motor with moisture proof treatment and ‘E’ class insulation.</t>
  </si>
  <si>
    <t>Supplying and erecting LED square / circular Max. 18 W down lighter/Panel Light having pressure die-cast aluminium housing, polystyrene diffuser having system lumens output of Min. 2000 Lumens, min. efficacy of 110 lumen/W, CRI&gt;80, CCT upto 6500K, Beam Angle of 120 deg., max. ripple of 5%, THD&lt;10%, p.f. &gt;0.95, operating range of 120-270V, surge protection of 2.5 kV, Life class of 50,000 Hrs. at L70B50, including driver, having mounting arrangement with board for surface type or spring loaded mounting clips complete with 3 years warranty.</t>
  </si>
  <si>
    <t>Supplying and erecting bulk head LED fitting max. 10W with high transitivity diffuser with system lumens output of min. 1100 lumens, min. efficacy of 110 lumen/W, CRI&gt;80, CCT upto 6500K, Beam Angle of 120 deg., THD&lt;10%, p.f. &gt;0.95, operating range of 140-260V, in built surge protection of 2.5 kV, Life class of 50,000 Hrs. at L70B50, including driver, IP66, IK09 rated on provided PVC Block / wooden board with 3 years warranty.</t>
  </si>
  <si>
    <t>Supplying and erecting anodized aluminium corridor / passage / mirror light LED fitting (2 feet) Max. 12W with high transitivity diffuser with min. system lumens output of 1200 lumens, min. efficacy of 100 lumen/W, CRI&gt;80, CCT upto 6000K, Beam Angle of 110 deg., Ripple &lt;5%, THD&lt;10%, p.f. &gt;0.95, operating range of 200-270V, surge protection of 2 kV, Life class of 50,000 Hrs. at L70B50, including driver with end caps on provided PVC Block / wooden board with 3 years warranty.</t>
  </si>
  <si>
    <t>Supplying and erecting anodized aluminium corridor / passage light LED fitting (4 feet) Max. 22W with high transitivity diffuser with system lumens output of Min.2200 lumens , min. efficacy of 100 lumen/W, CRI&gt;80, CCT upto 6000K, Beam Angle of 110 deg., Ripple&lt;5%, THD&lt;10%, p.f. &gt;0.95, operating range of 200-270V, surge protection of 2 kV, Life class of 50,000 Hrs. at L70B50, including driver, with end caps on provided PVC Block / wooden board with 3 years warranty.</t>
  </si>
  <si>
    <r>
      <t xml:space="preserve">Supplying, erecting &amp; terminating FRLS XLPE insulated, galvanised steel formed wire armoured (strip) cable 1100V, 4 core 10 sq. mm. copper conductor complete erected with glands &amp; lugs, on wall/ trusses/ pole or laid in provided trench/ pipe as per specification. </t>
    </r>
    <r>
      <rPr>
        <b/>
        <sz val="11"/>
        <rFont val="Times New Roman"/>
        <family val="1"/>
      </rPr>
      <t>Note : For use of FRLS-XLPE insulation instead of FR-XLPE insulated armoured cable increase  rate by 2 %.</t>
    </r>
  </si>
  <si>
    <r>
      <t xml:space="preserve">Supplying, erecting &amp; terminating FRLS XLPE insulated, galvanised steel formed wire armoured (strip) cable 1100 V, 4 core 16 sq. mm. copper conductor complete erected with glands &amp; lugs, on wall/ trusses/ pole or laid in provided trench/ pipe as per specification no. CB-LT/CU. </t>
    </r>
    <r>
      <rPr>
        <b/>
        <sz val="11"/>
        <rFont val="Times New Roman"/>
        <family val="1"/>
      </rPr>
      <t>Note : For use of FRLS-XLPE insulation instead of FR-XLPE insulated armoured cable increase  rate by 2 %.</t>
    </r>
  </si>
  <si>
    <t>Supplying &amp; laying reinforced cement concrete pipe of IS 458:2003 NP-2 class of 150 mm internal diameter including excavation 0.9 M beow ground level in proper line, level and slope including providing and fixing collars in cement mortar 1:2 and curing etc. complete.</t>
  </si>
  <si>
    <t>Excavating hard murum / stone metal road by chiselling for preparing pit for poles stay or earth plates or for laying cables, pipes &amp; clearing the site by removing debris &amp; making the site as required complete. (For Cable Chamber)</t>
  </si>
  <si>
    <t>Providing and making second class Burnt Brick masonry with conventional /I.S. type bricks in cement mortar 1:6 in foundation sand plinth of inner walls /in plinth external walls including bailing out water manually, striking joints on unexposed faces, raking out joints on exposed faces and watering etc. Complete.</t>
  </si>
  <si>
    <t>Providing and fixing reinforced cement concrete cover of size 60 cm x 45 cm with frame over inspection chamber etc. complete of medium duty (100 Kilogram).</t>
  </si>
  <si>
    <t>Supplying &amp; erecting cast iron cable indicator plate buried along with route of cable for PVC / XLPE armoured cable as per specification No. CB-CIP</t>
  </si>
  <si>
    <t>Supplying, installation and testing of maintenance free earthing comprising of Electrode of 17.2 mm diameter Low Carbon Steel with 250 micron molecular copper bonded earthing rod of Length 3m along with 25 kg Carbon based environment friendly back fill ground enhancing compound required to fill up the excavated earth with required quantity complete, and recording the results Specification no. EA-MOB</t>
  </si>
  <si>
    <t>Supplying  and  erecting  GI  strip  of  required  size  used  for earthing on wall and/or any other purpose with necessary GI clamps    fixed  on  wall  painted  with  insulating  and  non-corrosive bond in an approved manner with required   joints As per specification no. EA-EP.</t>
  </si>
  <si>
    <t>Supplying and erecting fire resistant mortar (20 kg) with fire resistance class S90 as per National Electrical Code (NEC) SP30-2011 suitable to seal the openings of all kinds of cables, pipes and cable support system in steel, aluminium and plastic profiles ( except hollow core conductors). The residual openings shall be closed with filler, as per specification no FF-FRM.</t>
  </si>
  <si>
    <t>Supplying &amp; erecting Carbon Dioxide (CO2) fire extinguisher of 4.5 kg. capacity cartridge type conform to IS 2878 /15683 complete erected with necessary clamp made from 50 x 6 mm. M. S. flat with nut &amp; bolts routed in wall complete.</t>
  </si>
  <si>
    <t>Supplying, erecting &amp; marking SPMCB 6A to 32A, C-series with rated short - circuit breaking capacity (Icn) 10kA in provided distribution board as per specification no. SW-SWR/MCB</t>
  </si>
  <si>
    <t>Supplying, erecting &amp; marking TPMCB 40A to 63A, with rated short - circuit breaking capacity (Icn) 10kA in provided distribution board as per specification no. SW-SWR/MCB</t>
  </si>
  <si>
    <t>Supplying, erecting &amp; commissioning 2 pole RCCB 40A, electromagnetic type with 30/100/300 mA sensitivity with earth leakage trip indication complete as per specification no. SW-RCCB/RCCB</t>
  </si>
  <si>
    <t>Supplying, erecting &amp; commissioning 2 pole RCCB 63A, electromagnetic type with 30/100/300 mA sensitivity with earth leakage trip indication complete as per specification no. SW-RCCB/RCCB</t>
  </si>
  <si>
    <t>Supplying, erecting &amp; marking FPMCB 40A to 63A, with rated short - circuit breaking capacity (Icn) 10kA in provided distribution board as per specification no. SW-SWR/MCB</t>
  </si>
  <si>
    <r>
      <t xml:space="preserve">Providing &amp; erecting 4 Pole MCCB, 415 V, 100A, rated short-circuit breaking capacity 25 kA (Ics=100% of Icu), adjustable thermal (overload) setting and fixed magnetic setting with provided leads, provision for installation of shunt/UV/trip alarm contact. MCCB with phase barriers on both sides, insulation withstand capacity 800V, no line-load bias in provided enclosure/ panel as per specification no. SW-SWR/MCCB.    </t>
    </r>
    <r>
      <rPr>
        <b/>
        <sz val="11"/>
        <rFont val="Times New Roman"/>
        <family val="1"/>
      </rPr>
      <t xml:space="preserve"> Note:- 1) For use of 4 pole MCCBs in place of 3 pole MCCBs add 20% in rate of 3 pole MCCB.</t>
    </r>
  </si>
  <si>
    <t>Supplying and erecting blanking plate of suitable size on MCBDB.</t>
  </si>
  <si>
    <t>Supplying &amp; erecting triple pole and neutral distribution board (TPNDB), 3 pole/ 4 pole MCCB as incomer &amp; outgoing SP MCB (12 poles) or TP MCB of 4 ways (12 poles), with door, 1.2mm thickness, surface/flush mounted, on iron/GI frame (vertical busbar type) as per specification no. SW-SWR/MCBDB1</t>
  </si>
  <si>
    <t>Supplying &amp; erecting triple pole and neutral distribution board (TPNDB), SPMCB of 8 ways / phase (24 poles), with door, 1.2mm thickness surface/ flush mounted, IP 43 Protection on iron/GI frame (horizontal busbar type) as per specification no. SW-SWR/MCBDB</t>
  </si>
  <si>
    <t>Supplying and erecting GI sheet 1.6 mm (16 SWG) caution board of size 200 x 150 mm duly painted with red oxide and enamel paint in Marathi, Hindi and English erected at position for medium voltage (415 Volt) installation with compliance to IS 2551-1982</t>
  </si>
  <si>
    <t>Providing  &amp;  erecting  Hot  dipped    galvanized  perforated type cable tray manufactured from 16  swg  (1.6 mm thick) GI sheet of 150 mm width &amp; 75 mm height complete with necessary coupler plates &amp; hardware in approved manner.</t>
  </si>
  <si>
    <t>Providing &amp; erecting hot dipped galvanised cover suitable for perforated type Cable tray manufactured from 18 SWG (1.2 mm thick) GI sheet of 150 mm width &amp; 20 mm height complete with necessary hardware.</t>
  </si>
  <si>
    <t>Supplying &amp; laying (including excavation) reinforced cement concrete pipe of IS 458:2003 NP-2 class of 150 mm internal diameter in proper line, level and slope including providing and fixing collars in cement mortar 1:2 and curing etc. complete.</t>
  </si>
  <si>
    <t>Supplying and fixing CAT-6A LSZH cable suitable for LAN / WAN as per specification complete for CCTV</t>
  </si>
  <si>
    <t>Point</t>
  </si>
  <si>
    <t>Meter</t>
  </si>
  <si>
    <t>Each</t>
  </si>
  <si>
    <t>Cu M</t>
  </si>
  <si>
    <t>Kg</t>
  </si>
  <si>
    <t>Job</t>
  </si>
  <si>
    <r>
      <t xml:space="preserve">Supplying, erecting &amp; terminating FRLS XLPE insulated, galvanised steel formed wire armoured (strip) cable 1100 V, 4 core 6 sq. mm. copper conductor complete erected with glands &amp; lugs, on wall/ trusses/ pole or laid in provided trench/ pipe as per specification no. CB-LT/CU. </t>
    </r>
    <r>
      <rPr>
        <b/>
        <sz val="11"/>
        <color indexed="8"/>
        <rFont val="Times New Roman"/>
        <family val="1"/>
      </rPr>
      <t>Note : For use of FRLS-XLPE insulation instead of FR-XLPE insulated armoured cable increase  rate by 2 %.</t>
    </r>
  </si>
</sst>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 numFmtId="184" formatCode="m\-d\-yy;@"/>
  </numFmts>
  <fonts count="74">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2"/>
      <color indexed="10"/>
      <name val="Times New Roman"/>
      <family val="1"/>
    </font>
    <font>
      <sz val="12"/>
      <name val="Times New Roman"/>
      <family val="1"/>
    </font>
    <font>
      <b/>
      <sz val="12"/>
      <name val="Times New Roman"/>
      <family val="1"/>
    </font>
    <font>
      <sz val="12"/>
      <name val="Arial"/>
      <family val="2"/>
    </font>
    <font>
      <b/>
      <sz val="12"/>
      <name val="Arial"/>
      <family val="2"/>
    </font>
    <font>
      <b/>
      <sz val="12"/>
      <color indexed="8"/>
      <name val="Arial"/>
      <family val="2"/>
    </font>
    <font>
      <b/>
      <u val="single"/>
      <sz val="12"/>
      <color indexed="8"/>
      <name val="Arial"/>
      <family val="2"/>
    </font>
    <font>
      <b/>
      <u val="single"/>
      <sz val="12"/>
      <name val="Arial"/>
      <family val="2"/>
    </font>
    <font>
      <b/>
      <sz val="12"/>
      <color indexed="10"/>
      <name val="Arial"/>
      <family val="2"/>
    </font>
    <font>
      <sz val="11"/>
      <name val="Times New Roman"/>
      <family val="1"/>
    </font>
    <font>
      <b/>
      <sz val="11"/>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6"/>
      <name val="Times New Roman"/>
      <family val="1"/>
    </font>
    <font>
      <sz val="12"/>
      <color indexed="31"/>
      <name val="Times New Roman"/>
      <family val="1"/>
    </font>
    <font>
      <b/>
      <sz val="12"/>
      <color indexed="17"/>
      <name val="Times New Roman"/>
      <family val="1"/>
    </font>
    <font>
      <sz val="12"/>
      <color indexed="23"/>
      <name val="Arial"/>
      <family val="2"/>
    </font>
    <font>
      <b/>
      <i/>
      <sz val="12"/>
      <color indexed="8"/>
      <name val="Calibri"/>
      <family val="2"/>
    </font>
    <font>
      <b/>
      <u val="single"/>
      <sz val="12"/>
      <color indexed="23"/>
      <name val="Arial"/>
      <family val="2"/>
    </font>
    <font>
      <b/>
      <sz val="12"/>
      <color indexed="18"/>
      <name val="Arial"/>
      <family val="2"/>
    </font>
    <font>
      <sz val="12"/>
      <color indexed="8"/>
      <name val="Calibri"/>
      <family val="2"/>
    </font>
    <font>
      <sz val="12"/>
      <color indexed="23"/>
      <name val="Calibri"/>
      <family val="2"/>
    </font>
    <font>
      <sz val="11"/>
      <color indexed="8"/>
      <name val="Times New Roman"/>
      <family val="1"/>
    </font>
    <font>
      <b/>
      <u val="single"/>
      <sz val="12"/>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800000"/>
      <name val="Times New Roman"/>
      <family val="1"/>
    </font>
    <font>
      <sz val="12"/>
      <color theme="4" tint="0.7999799847602844"/>
      <name val="Times New Roman"/>
      <family val="1"/>
    </font>
    <font>
      <b/>
      <sz val="12"/>
      <color rgb="FF007A37"/>
      <name val="Times New Roman"/>
      <family val="1"/>
    </font>
    <font>
      <sz val="12"/>
      <color theme="0" tint="-0.4999699890613556"/>
      <name val="Arial"/>
      <family val="2"/>
    </font>
    <font>
      <b/>
      <i/>
      <sz val="12"/>
      <color theme="1"/>
      <name val="Calibri"/>
      <family val="2"/>
    </font>
    <font>
      <b/>
      <u val="single"/>
      <sz val="12"/>
      <color theme="0" tint="-0.4999699890613556"/>
      <name val="Arial"/>
      <family val="2"/>
    </font>
    <font>
      <b/>
      <sz val="12"/>
      <color rgb="FF000066"/>
      <name val="Arial"/>
      <family val="2"/>
    </font>
    <font>
      <sz val="12"/>
      <color theme="1"/>
      <name val="Calibri"/>
      <family val="2"/>
    </font>
    <font>
      <sz val="12"/>
      <color theme="0" tint="-0.4999699890613556"/>
      <name val="Calibri"/>
      <family val="2"/>
    </font>
    <font>
      <sz val="11"/>
      <color theme="1"/>
      <name val="Times New Roman"/>
      <family val="1"/>
    </font>
    <font>
      <sz val="11"/>
      <color rgb="FF000000"/>
      <name val="Times New Roman"/>
      <family val="1"/>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5">
    <xf numFmtId="0" fontId="0" fillId="0" borderId="0" xfId="0" applyFont="1" applyAlignment="1">
      <alignment/>
    </xf>
    <xf numFmtId="0" fontId="7" fillId="0" borderId="10" xfId="58" applyNumberFormat="1" applyFont="1" applyFill="1" applyBorder="1" applyAlignment="1" applyProtection="1">
      <alignment vertical="center" wrapText="1"/>
      <protection locked="0"/>
    </xf>
    <xf numFmtId="0" fontId="62" fillId="33" borderId="10" xfId="58" applyNumberFormat="1" applyFont="1" applyFill="1" applyBorder="1" applyAlignment="1" applyProtection="1">
      <alignment vertical="center" wrapText="1"/>
      <protection locked="0"/>
    </xf>
    <xf numFmtId="0" fontId="8" fillId="0" borderId="11" xfId="58" applyNumberFormat="1" applyFont="1" applyFill="1" applyBorder="1" applyAlignment="1">
      <alignment horizontal="center" vertical="center"/>
      <protection/>
    </xf>
    <xf numFmtId="0" fontId="8" fillId="0" borderId="11" xfId="0" applyFont="1" applyFill="1" applyBorder="1" applyAlignment="1">
      <alignment wrapText="1"/>
    </xf>
    <xf numFmtId="2" fontId="8" fillId="0" borderId="11" xfId="58" applyNumberFormat="1" applyFont="1" applyFill="1" applyBorder="1" applyAlignment="1">
      <alignment horizontal="center" vertical="center"/>
      <protection/>
    </xf>
    <xf numFmtId="0" fontId="9" fillId="0" borderId="11" xfId="57" applyNumberFormat="1" applyFont="1" applyFill="1" applyBorder="1" applyAlignment="1" applyProtection="1">
      <alignment horizontal="center" vertical="center"/>
      <protection locked="0"/>
    </xf>
    <xf numFmtId="0" fontId="9" fillId="0" borderId="11" xfId="57" applyNumberFormat="1" applyFont="1" applyFill="1" applyBorder="1" applyAlignment="1" applyProtection="1">
      <alignment horizontal="center" vertical="center"/>
      <protection/>
    </xf>
    <xf numFmtId="0" fontId="8" fillId="0" borderId="11" xfId="57" applyNumberFormat="1" applyFont="1" applyFill="1" applyBorder="1" applyAlignment="1">
      <alignment horizontal="center" vertical="center"/>
      <protection/>
    </xf>
    <xf numFmtId="2" fontId="9" fillId="33" borderId="11" xfId="57" applyNumberFormat="1" applyFont="1" applyFill="1" applyBorder="1" applyAlignment="1" applyProtection="1">
      <alignment horizontal="right" vertical="center"/>
      <protection locked="0"/>
    </xf>
    <xf numFmtId="9" fontId="9" fillId="33" borderId="11" xfId="57" applyNumberFormat="1" applyFont="1" applyFill="1" applyBorder="1" applyAlignment="1" applyProtection="1">
      <alignment horizontal="center" vertical="center"/>
      <protection locked="0"/>
    </xf>
    <xf numFmtId="0" fontId="8" fillId="0" borderId="11" xfId="58" applyNumberFormat="1" applyFont="1" applyFill="1" applyBorder="1" applyAlignment="1">
      <alignment horizontal="left" vertical="center" wrapText="1"/>
      <protection/>
    </xf>
    <xf numFmtId="0" fontId="9" fillId="0" borderId="11"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top"/>
      <protection/>
    </xf>
    <xf numFmtId="0" fontId="8" fillId="0" borderId="13" xfId="58" applyNumberFormat="1" applyFont="1" applyFill="1" applyBorder="1" applyAlignment="1">
      <alignment vertical="top"/>
      <protection/>
    </xf>
    <xf numFmtId="0" fontId="8" fillId="0" borderId="14" xfId="58" applyNumberFormat="1" applyFont="1" applyFill="1" applyBorder="1" applyAlignment="1">
      <alignment horizontal="center" vertical="center"/>
      <protection/>
    </xf>
    <xf numFmtId="0" fontId="8" fillId="0" borderId="14" xfId="58" applyNumberFormat="1" applyFont="1" applyFill="1" applyBorder="1" applyAlignment="1">
      <alignment vertical="top"/>
      <protection/>
    </xf>
    <xf numFmtId="0" fontId="7" fillId="0" borderId="15" xfId="58" applyNumberFormat="1" applyFont="1" applyFill="1" applyBorder="1" applyAlignment="1">
      <alignment vertical="top"/>
      <protection/>
    </xf>
    <xf numFmtId="0" fontId="8" fillId="0" borderId="15" xfId="58" applyNumberFormat="1" applyFont="1" applyFill="1" applyBorder="1" applyAlignment="1">
      <alignment vertical="top"/>
      <protection/>
    </xf>
    <xf numFmtId="172" fontId="8" fillId="0" borderId="0" xfId="57" applyNumberFormat="1" applyFont="1" applyFill="1" applyAlignment="1">
      <alignment horizontal="center" vertical="top"/>
      <protection/>
    </xf>
    <xf numFmtId="0" fontId="9" fillId="0" borderId="15" xfId="58" applyNumberFormat="1" applyFont="1" applyFill="1" applyBorder="1" applyAlignment="1">
      <alignment horizontal="left" vertical="top"/>
      <protection/>
    </xf>
    <xf numFmtId="0" fontId="63" fillId="0" borderId="13" xfId="57" applyNumberFormat="1" applyFont="1" applyFill="1" applyBorder="1" applyAlignment="1" applyProtection="1">
      <alignment vertical="top"/>
      <protection/>
    </xf>
    <xf numFmtId="10" fontId="62" fillId="33" borderId="10" xfId="63" applyNumberFormat="1" applyFont="1" applyFill="1" applyBorder="1" applyAlignment="1">
      <alignment horizontal="center" vertical="center"/>
    </xf>
    <xf numFmtId="0" fontId="63" fillId="0" borderId="10" xfId="58" applyNumberFormat="1" applyFont="1" applyFill="1" applyBorder="1" applyAlignment="1">
      <alignment vertical="top"/>
      <protection/>
    </xf>
    <xf numFmtId="0" fontId="8" fillId="0" borderId="10" xfId="57" applyNumberFormat="1" applyFont="1" applyFill="1" applyBorder="1" applyAlignment="1" applyProtection="1">
      <alignment vertical="top"/>
      <protection/>
    </xf>
    <xf numFmtId="0" fontId="7" fillId="0" borderId="10" xfId="63" applyNumberFormat="1" applyFont="1" applyFill="1" applyBorder="1" applyAlignment="1" applyProtection="1">
      <alignment vertical="center" wrapText="1"/>
      <protection locked="0"/>
    </xf>
    <xf numFmtId="0" fontId="8" fillId="0" borderId="0" xfId="57" applyNumberFormat="1" applyFont="1" applyFill="1" applyAlignment="1" applyProtection="1">
      <alignment vertical="top"/>
      <protection/>
    </xf>
    <xf numFmtId="0" fontId="8" fillId="0" borderId="0" xfId="57" applyNumberFormat="1" applyFont="1" applyFill="1" applyAlignment="1">
      <alignment vertical="top"/>
      <protection/>
    </xf>
    <xf numFmtId="172" fontId="64" fillId="0" borderId="16" xfId="58" applyNumberFormat="1" applyFont="1" applyFill="1" applyBorder="1" applyAlignment="1">
      <alignment horizontal="right" vertical="top"/>
      <protection/>
    </xf>
    <xf numFmtId="172" fontId="7" fillId="0" borderId="17" xfId="58" applyNumberFormat="1" applyFont="1" applyFill="1" applyBorder="1" applyAlignment="1">
      <alignment horizontal="right" vertical="top"/>
      <protection/>
    </xf>
    <xf numFmtId="0" fontId="8" fillId="0" borderId="11" xfId="58" applyNumberFormat="1" applyFont="1" applyFill="1" applyBorder="1" applyAlignment="1">
      <alignment vertical="top" wrapText="1"/>
      <protection/>
    </xf>
    <xf numFmtId="0" fontId="9" fillId="0" borderId="11" xfId="58" applyNumberFormat="1" applyFont="1" applyFill="1" applyBorder="1" applyAlignment="1">
      <alignment horizontal="left" vertical="top"/>
      <protection/>
    </xf>
    <xf numFmtId="0" fontId="10"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66" fillId="0" borderId="0" xfId="59" applyNumberFormat="1" applyFont="1" applyFill="1" applyBorder="1" applyAlignment="1" applyProtection="1">
      <alignment horizontal="center" vertical="center"/>
      <protection/>
    </xf>
    <xf numFmtId="0" fontId="11" fillId="0" borderId="0" xfId="57" applyNumberFormat="1" applyFont="1" applyFill="1" applyBorder="1" applyAlignment="1">
      <alignment vertical="center"/>
      <protection/>
    </xf>
    <xf numFmtId="0" fontId="13"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11" fillId="0" borderId="12" xfId="58" applyNumberFormat="1" applyFont="1" applyFill="1" applyBorder="1" applyAlignment="1" applyProtection="1">
      <alignment horizontal="left" vertical="top" wrapText="1"/>
      <protection/>
    </xf>
    <xf numFmtId="0" fontId="10"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10"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11" fillId="0" borderId="10" xfId="57" applyNumberFormat="1" applyFont="1" applyFill="1" applyBorder="1" applyAlignment="1">
      <alignment horizontal="center" vertical="top" wrapText="1"/>
      <protection/>
    </xf>
    <xf numFmtId="0" fontId="10" fillId="0" borderId="0" xfId="57" applyNumberFormat="1" applyFont="1" applyFill="1">
      <alignment/>
      <protection/>
    </xf>
    <xf numFmtId="0" fontId="65" fillId="0" borderId="0" xfId="57" applyNumberFormat="1" applyFont="1" applyFill="1">
      <alignment/>
      <protection/>
    </xf>
    <xf numFmtId="0" fontId="11" fillId="0" borderId="13" xfId="58" applyNumberFormat="1" applyFont="1" applyFill="1" applyBorder="1" applyAlignment="1">
      <alignment horizontal="center" vertical="top" wrapText="1"/>
      <protection/>
    </xf>
    <xf numFmtId="0" fontId="68" fillId="0" borderId="10" xfId="58" applyNumberFormat="1" applyFont="1" applyFill="1" applyBorder="1" applyAlignment="1">
      <alignment vertical="top" wrapText="1"/>
      <protection/>
    </xf>
    <xf numFmtId="0" fontId="11" fillId="0" borderId="11" xfId="57" applyNumberFormat="1" applyFont="1" applyFill="1" applyBorder="1" applyAlignment="1">
      <alignment horizontal="center" vertical="top" wrapText="1"/>
      <protection/>
    </xf>
    <xf numFmtId="0" fontId="10" fillId="0" borderId="0" xfId="57" applyNumberFormat="1" applyFont="1" applyFill="1" applyAlignment="1">
      <alignment vertical="top"/>
      <protection/>
    </xf>
    <xf numFmtId="0" fontId="65" fillId="0" borderId="0" xfId="57" applyNumberFormat="1" applyFont="1" applyFill="1" applyAlignment="1">
      <alignment vertical="top"/>
      <protection/>
    </xf>
    <xf numFmtId="0" fontId="10"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69" fillId="0" borderId="0" xfId="57" applyNumberFormat="1" applyFont="1" applyFill="1">
      <alignment/>
      <protection/>
    </xf>
    <xf numFmtId="0" fontId="10" fillId="0" borderId="0" xfId="58" applyNumberFormat="1" applyFont="1" applyFill="1">
      <alignment/>
      <protection/>
    </xf>
    <xf numFmtId="0" fontId="70" fillId="0" borderId="0" xfId="57" applyNumberFormat="1" applyFont="1" applyFill="1">
      <alignment/>
      <protection/>
    </xf>
    <xf numFmtId="4" fontId="9" fillId="33" borderId="11" xfId="57" applyNumberFormat="1" applyFont="1" applyFill="1" applyBorder="1" applyAlignment="1" applyProtection="1">
      <alignment horizontal="right" vertical="center"/>
      <protection locked="0"/>
    </xf>
    <xf numFmtId="4" fontId="9" fillId="0" borderId="11" xfId="57" applyNumberFormat="1" applyFont="1" applyFill="1" applyBorder="1" applyAlignment="1" applyProtection="1">
      <alignment horizontal="right" vertical="center"/>
      <protection/>
    </xf>
    <xf numFmtId="4" fontId="9" fillId="0" borderId="11" xfId="57" applyNumberFormat="1" applyFont="1" applyFill="1" applyBorder="1" applyAlignment="1" applyProtection="1">
      <alignment horizontal="right" vertical="center" wrapText="1"/>
      <protection/>
    </xf>
    <xf numFmtId="4" fontId="9" fillId="0" borderId="11" xfId="57" applyNumberFormat="1" applyFont="1" applyFill="1" applyBorder="1" applyAlignment="1" applyProtection="1">
      <alignment horizontal="right" vertical="center"/>
      <protection locked="0"/>
    </xf>
    <xf numFmtId="4" fontId="9" fillId="0" borderId="11" xfId="57" applyNumberFormat="1" applyFont="1" applyFill="1" applyBorder="1" applyAlignment="1">
      <alignment horizontal="right" vertical="center" wrapText="1"/>
      <protection/>
    </xf>
    <xf numFmtId="4" fontId="9" fillId="0" borderId="18" xfId="58" applyNumberFormat="1" applyFont="1" applyFill="1" applyBorder="1" applyAlignment="1">
      <alignment horizontal="right" vertical="center"/>
      <protection/>
    </xf>
    <xf numFmtId="4" fontId="8" fillId="0" borderId="0" xfId="57" applyNumberFormat="1" applyFont="1" applyFill="1" applyAlignment="1">
      <alignment horizontal="right" vertical="center"/>
      <protection/>
    </xf>
    <xf numFmtId="4" fontId="8" fillId="0" borderId="0" xfId="57" applyNumberFormat="1" applyFont="1" applyFill="1" applyAlignment="1">
      <alignment horizontal="center" vertical="top"/>
      <protection/>
    </xf>
    <xf numFmtId="4" fontId="7" fillId="0" borderId="11" xfId="58" applyNumberFormat="1" applyFont="1" applyFill="1" applyBorder="1" applyAlignment="1">
      <alignment horizontal="center" vertical="top"/>
      <protection/>
    </xf>
    <xf numFmtId="4" fontId="7" fillId="0" borderId="11" xfId="58" applyNumberFormat="1" applyFont="1" applyFill="1" applyBorder="1" applyAlignment="1">
      <alignment horizontal="right" vertical="center"/>
      <protection/>
    </xf>
    <xf numFmtId="0" fontId="16" fillId="0" borderId="11" xfId="0" applyFont="1" applyFill="1" applyBorder="1" applyAlignment="1">
      <alignment horizontal="left" vertical="center" wrapText="1"/>
    </xf>
    <xf numFmtId="0" fontId="71" fillId="0" borderId="11" xfId="0" applyFont="1" applyBorder="1" applyAlignment="1">
      <alignment horizontal="left" vertical="center" wrapText="1"/>
    </xf>
    <xf numFmtId="184" fontId="16" fillId="0" borderId="11" xfId="0" applyNumberFormat="1" applyFont="1" applyFill="1" applyBorder="1" applyAlignment="1">
      <alignment horizontal="left" vertical="center" wrapText="1" shrinkToFit="1"/>
    </xf>
    <xf numFmtId="0" fontId="16" fillId="0" borderId="11" xfId="0" applyFont="1" applyBorder="1" applyAlignment="1">
      <alignment horizontal="left" vertical="center" wrapText="1"/>
    </xf>
    <xf numFmtId="0" fontId="72" fillId="0" borderId="11" xfId="0" applyFont="1" applyFill="1" applyBorder="1" applyAlignment="1">
      <alignment horizontal="left" vertical="center" wrapText="1"/>
    </xf>
    <xf numFmtId="0" fontId="72" fillId="0" borderId="11" xfId="0" applyFont="1" applyBorder="1" applyAlignment="1">
      <alignment horizontal="left" vertical="center" wrapText="1"/>
    </xf>
    <xf numFmtId="0" fontId="72" fillId="34" borderId="11" xfId="0" applyFont="1" applyFill="1" applyBorder="1" applyAlignment="1">
      <alignment horizontal="left" vertical="center" wrapText="1"/>
    </xf>
    <xf numFmtId="0" fontId="16" fillId="0" borderId="11" xfId="0" applyNumberFormat="1" applyFont="1" applyFill="1" applyBorder="1" applyAlignment="1">
      <alignment horizontal="center" vertical="center" wrapText="1" shrinkToFit="1"/>
    </xf>
    <xf numFmtId="0" fontId="16" fillId="0" borderId="11"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16" fillId="0" borderId="11" xfId="0" applyFont="1" applyBorder="1" applyAlignment="1">
      <alignment horizontal="center" vertical="center" wrapText="1"/>
    </xf>
    <xf numFmtId="0" fontId="71" fillId="0" borderId="11" xfId="0" applyFont="1" applyBorder="1" applyAlignment="1">
      <alignment horizontal="center" vertical="center" wrapText="1"/>
    </xf>
    <xf numFmtId="0" fontId="72" fillId="0" borderId="11" xfId="0" applyFont="1" applyBorder="1" applyAlignment="1">
      <alignment horizontal="center" vertical="center" wrapText="1"/>
    </xf>
    <xf numFmtId="2" fontId="9" fillId="0" borderId="11" xfId="57" applyNumberFormat="1" applyFont="1" applyFill="1" applyBorder="1" applyAlignment="1" applyProtection="1">
      <alignment horizontal="right" vertical="center"/>
      <protection locked="0"/>
    </xf>
    <xf numFmtId="0" fontId="11" fillId="0" borderId="12" xfId="57" applyNumberFormat="1" applyFont="1" applyFill="1" applyBorder="1" applyAlignment="1">
      <alignment horizontal="center" vertical="center" wrapText="1"/>
      <protection/>
    </xf>
    <xf numFmtId="0" fontId="11" fillId="0" borderId="15" xfId="57" applyNumberFormat="1" applyFont="1" applyFill="1" applyBorder="1" applyAlignment="1">
      <alignment horizontal="center" vertical="center" wrapText="1"/>
      <protection/>
    </xf>
    <xf numFmtId="0" fontId="11" fillId="0" borderId="19" xfId="57" applyNumberFormat="1" applyFont="1" applyFill="1" applyBorder="1" applyAlignment="1">
      <alignment horizontal="center" vertical="center" wrapText="1"/>
      <protection/>
    </xf>
    <xf numFmtId="0" fontId="7" fillId="0" borderId="12" xfId="58" applyNumberFormat="1" applyFont="1" applyFill="1" applyBorder="1" applyAlignment="1">
      <alignment horizontal="center" vertical="center" wrapText="1"/>
      <protection/>
    </xf>
    <xf numFmtId="0" fontId="7" fillId="0" borderId="15" xfId="58" applyNumberFormat="1" applyFont="1" applyFill="1" applyBorder="1" applyAlignment="1">
      <alignment horizontal="center" vertical="center" wrapText="1"/>
      <protection/>
    </xf>
    <xf numFmtId="0" fontId="7" fillId="0" borderId="19" xfId="58" applyNumberFormat="1" applyFont="1" applyFill="1" applyBorder="1" applyAlignment="1">
      <alignment horizontal="center" vertical="center" wrapText="1"/>
      <protection/>
    </xf>
    <xf numFmtId="0" fontId="73" fillId="0" borderId="0" xfId="57" applyNumberFormat="1" applyFont="1" applyFill="1" applyBorder="1" applyAlignment="1">
      <alignment horizontal="right" vertical="top"/>
      <protection/>
    </xf>
    <xf numFmtId="0" fontId="12" fillId="0" borderId="0" xfId="57" applyNumberFormat="1" applyFont="1" applyFill="1" applyBorder="1" applyAlignment="1">
      <alignment horizontal="left" vertical="center" wrapText="1"/>
      <protection/>
    </xf>
    <xf numFmtId="0" fontId="67" fillId="0" borderId="20" xfId="57" applyNumberFormat="1" applyFont="1" applyFill="1" applyBorder="1" applyAlignment="1" applyProtection="1">
      <alignment horizontal="center" wrapText="1"/>
      <protection locked="0"/>
    </xf>
    <xf numFmtId="0" fontId="11" fillId="33" borderId="12" xfId="58" applyNumberFormat="1" applyFont="1" applyFill="1" applyBorder="1" applyAlignment="1" applyProtection="1">
      <alignment horizontal="left" vertical="top"/>
      <protection locked="0"/>
    </xf>
    <xf numFmtId="0" fontId="11" fillId="0" borderId="15" xfId="58" applyNumberFormat="1" applyFont="1" applyFill="1" applyBorder="1" applyAlignment="1" applyProtection="1">
      <alignment horizontal="left" vertical="top"/>
      <protection locked="0"/>
    </xf>
    <xf numFmtId="0" fontId="11" fillId="0" borderId="19" xfId="58" applyNumberFormat="1" applyFont="1" applyFill="1" applyBorder="1" applyAlignment="1" applyProtection="1">
      <alignment horizontal="left" vertical="top"/>
      <protection locked="0"/>
    </xf>
    <xf numFmtId="0" fontId="5"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2476500</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kshay\Document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65"/>
  <sheetViews>
    <sheetView showGridLines="0" zoomScale="73" zoomScaleNormal="73" zoomScalePageLayoutView="0" workbookViewId="0" topLeftCell="A5">
      <selection activeCell="M13" sqref="M13"/>
    </sheetView>
  </sheetViews>
  <sheetFormatPr defaultColWidth="9.140625" defaultRowHeight="15"/>
  <cols>
    <col min="1" max="1" width="9.140625" style="55" customWidth="1"/>
    <col min="2" max="2" width="90.28125" style="55" customWidth="1"/>
    <col min="3" max="3" width="11.140625" style="55" hidden="1" customWidth="1"/>
    <col min="4" max="4" width="9.421875" style="55" customWidth="1"/>
    <col min="5" max="5" width="6.7109375" style="55" customWidth="1"/>
    <col min="6" max="6" width="14.421875" style="55" hidden="1" customWidth="1"/>
    <col min="7" max="7" width="14.140625" style="55" hidden="1" customWidth="1"/>
    <col min="8" max="9" width="12.140625" style="55" hidden="1" customWidth="1"/>
    <col min="10" max="10" width="9.00390625" style="55" hidden="1" customWidth="1"/>
    <col min="11" max="11" width="19.421875" style="55" hidden="1" customWidth="1"/>
    <col min="12" max="12" width="14.421875" style="55" hidden="1" customWidth="1"/>
    <col min="13" max="13" width="13.28125" style="55" customWidth="1"/>
    <col min="14" max="14" width="17.00390625" style="56" customWidth="1"/>
    <col min="15" max="15" width="9.8515625" style="55" customWidth="1"/>
    <col min="16" max="16" width="14.7109375" style="55" customWidth="1"/>
    <col min="17" max="17" width="18.421875" style="55" hidden="1" customWidth="1"/>
    <col min="18" max="18" width="17.421875" style="55" hidden="1" customWidth="1"/>
    <col min="19" max="19" width="14.574218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421875" style="55" hidden="1" customWidth="1"/>
    <col min="53" max="53" width="20.421875" style="55" hidden="1" customWidth="1"/>
    <col min="54" max="54" width="20.140625" style="55" customWidth="1"/>
    <col min="55" max="55" width="50.7109375" style="55" customWidth="1"/>
    <col min="56" max="238" width="9.140625" style="55" customWidth="1"/>
    <col min="239" max="243" width="9.140625" style="57" customWidth="1"/>
    <col min="244" max="16384" width="9.140625" style="55" customWidth="1"/>
  </cols>
  <sheetData>
    <row r="1" spans="1:243" s="32" customFormat="1" ht="25.5" customHeight="1">
      <c r="A1" s="88" t="str">
        <f>B2&amp;" BoQ"</f>
        <v>Item Rate BoQ</v>
      </c>
      <c r="B1" s="88"/>
      <c r="C1" s="88"/>
      <c r="D1" s="88"/>
      <c r="E1" s="88"/>
      <c r="F1" s="88"/>
      <c r="G1" s="88"/>
      <c r="H1" s="88"/>
      <c r="I1" s="88"/>
      <c r="J1" s="88"/>
      <c r="K1" s="88"/>
      <c r="L1" s="88"/>
      <c r="O1" s="33"/>
      <c r="P1" s="33"/>
      <c r="Q1" s="34"/>
      <c r="IE1" s="34"/>
      <c r="IF1" s="34"/>
      <c r="IG1" s="34"/>
      <c r="IH1" s="34"/>
      <c r="II1" s="34"/>
    </row>
    <row r="2" spans="1:17" s="32" customFormat="1" ht="25.5" customHeight="1" hidden="1">
      <c r="A2" s="35" t="s">
        <v>3</v>
      </c>
      <c r="B2" s="35" t="s">
        <v>4</v>
      </c>
      <c r="C2" s="36" t="s">
        <v>5</v>
      </c>
      <c r="D2" s="36" t="s">
        <v>6</v>
      </c>
      <c r="E2" s="35" t="s">
        <v>7</v>
      </c>
      <c r="J2" s="37"/>
      <c r="K2" s="37"/>
      <c r="L2" s="37"/>
      <c r="O2" s="33"/>
      <c r="P2" s="33"/>
      <c r="Q2" s="34"/>
    </row>
    <row r="3" spans="1:243" s="32" customFormat="1" ht="30" customHeight="1" hidden="1">
      <c r="A3" s="32" t="s">
        <v>8</v>
      </c>
      <c r="C3" s="32" t="s">
        <v>9</v>
      </c>
      <c r="IE3" s="34"/>
      <c r="IF3" s="34"/>
      <c r="IG3" s="34"/>
      <c r="IH3" s="34"/>
      <c r="II3" s="34"/>
    </row>
    <row r="4" spans="1:243" s="38" customFormat="1" ht="30.75" customHeight="1">
      <c r="A4" s="89" t="s">
        <v>39</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39"/>
      <c r="IF4" s="39"/>
      <c r="IG4" s="39"/>
      <c r="IH4" s="39"/>
      <c r="II4" s="39"/>
    </row>
    <row r="5" spans="1:243" s="38" customFormat="1" ht="30.75" customHeight="1">
      <c r="A5" s="89" t="s">
        <v>98</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39"/>
      <c r="IF5" s="39"/>
      <c r="IG5" s="39"/>
      <c r="IH5" s="39"/>
      <c r="II5" s="39"/>
    </row>
    <row r="6" spans="1:243" s="38" customFormat="1" ht="30.75" customHeight="1">
      <c r="A6" s="89" t="s">
        <v>97</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39"/>
      <c r="IF6" s="39"/>
      <c r="IG6" s="39"/>
      <c r="IH6" s="39"/>
      <c r="II6" s="39"/>
    </row>
    <row r="7" spans="1:243" s="38" customFormat="1" ht="29.25" customHeight="1" hidden="1">
      <c r="A7" s="90" t="s">
        <v>10</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39"/>
      <c r="IF7" s="39"/>
      <c r="IG7" s="39"/>
      <c r="IH7" s="39"/>
      <c r="II7" s="39"/>
    </row>
    <row r="8" spans="1:243" s="41" customFormat="1" ht="80.25" customHeight="1">
      <c r="A8" s="40" t="s">
        <v>38</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42"/>
      <c r="IF8" s="42"/>
      <c r="IG8" s="42"/>
      <c r="IH8" s="42"/>
      <c r="II8" s="42"/>
    </row>
    <row r="9" spans="1:243" s="43" customFormat="1" ht="61.5" customHeight="1">
      <c r="A9" s="82" t="s">
        <v>90</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44"/>
      <c r="IF9" s="44"/>
      <c r="IG9" s="44"/>
      <c r="IH9" s="44"/>
      <c r="II9" s="44"/>
    </row>
    <row r="10" spans="1:243" s="46" customFormat="1" ht="18.75" customHeight="1">
      <c r="A10" s="45" t="s">
        <v>91</v>
      </c>
      <c r="B10" s="45" t="s">
        <v>92</v>
      </c>
      <c r="C10" s="45" t="s">
        <v>92</v>
      </c>
      <c r="D10" s="45" t="s">
        <v>91</v>
      </c>
      <c r="E10" s="45" t="s">
        <v>92</v>
      </c>
      <c r="F10" s="45" t="s">
        <v>11</v>
      </c>
      <c r="G10" s="45" t="s">
        <v>11</v>
      </c>
      <c r="H10" s="45" t="s">
        <v>12</v>
      </c>
      <c r="I10" s="45" t="s">
        <v>92</v>
      </c>
      <c r="J10" s="45" t="s">
        <v>91</v>
      </c>
      <c r="K10" s="45" t="s">
        <v>93</v>
      </c>
      <c r="L10" s="45" t="s">
        <v>92</v>
      </c>
      <c r="M10" s="45" t="s">
        <v>91</v>
      </c>
      <c r="N10" s="45" t="s">
        <v>11</v>
      </c>
      <c r="O10" s="45" t="s">
        <v>11</v>
      </c>
      <c r="P10" s="45" t="s">
        <v>11</v>
      </c>
      <c r="Q10" s="45" t="s">
        <v>11</v>
      </c>
      <c r="R10" s="45" t="s">
        <v>12</v>
      </c>
      <c r="S10" s="45" t="s">
        <v>12</v>
      </c>
      <c r="T10" s="45" t="s">
        <v>11</v>
      </c>
      <c r="U10" s="45" t="s">
        <v>11</v>
      </c>
      <c r="V10" s="45" t="s">
        <v>11</v>
      </c>
      <c r="W10" s="45" t="s">
        <v>11</v>
      </c>
      <c r="X10" s="45" t="s">
        <v>12</v>
      </c>
      <c r="Y10" s="45" t="s">
        <v>12</v>
      </c>
      <c r="Z10" s="45" t="s">
        <v>11</v>
      </c>
      <c r="AA10" s="45" t="s">
        <v>11</v>
      </c>
      <c r="AB10" s="45" t="s">
        <v>11</v>
      </c>
      <c r="AC10" s="45" t="s">
        <v>11</v>
      </c>
      <c r="AD10" s="45" t="s">
        <v>12</v>
      </c>
      <c r="AE10" s="45" t="s">
        <v>12</v>
      </c>
      <c r="AF10" s="45" t="s">
        <v>11</v>
      </c>
      <c r="AG10" s="45" t="s">
        <v>11</v>
      </c>
      <c r="AH10" s="45" t="s">
        <v>11</v>
      </c>
      <c r="AI10" s="45" t="s">
        <v>11</v>
      </c>
      <c r="AJ10" s="45" t="s">
        <v>12</v>
      </c>
      <c r="AK10" s="45" t="s">
        <v>12</v>
      </c>
      <c r="AL10" s="45" t="s">
        <v>11</v>
      </c>
      <c r="AM10" s="45" t="s">
        <v>11</v>
      </c>
      <c r="AN10" s="45" t="s">
        <v>11</v>
      </c>
      <c r="AO10" s="45" t="s">
        <v>11</v>
      </c>
      <c r="AP10" s="45" t="s">
        <v>12</v>
      </c>
      <c r="AQ10" s="45" t="s">
        <v>12</v>
      </c>
      <c r="AR10" s="45" t="s">
        <v>11</v>
      </c>
      <c r="AS10" s="45" t="s">
        <v>11</v>
      </c>
      <c r="AT10" s="45" t="s">
        <v>91</v>
      </c>
      <c r="AU10" s="45" t="s">
        <v>91</v>
      </c>
      <c r="AV10" s="45" t="s">
        <v>12</v>
      </c>
      <c r="AW10" s="45" t="s">
        <v>12</v>
      </c>
      <c r="AX10" s="45" t="s">
        <v>91</v>
      </c>
      <c r="AY10" s="45" t="s">
        <v>91</v>
      </c>
      <c r="AZ10" s="45" t="s">
        <v>13</v>
      </c>
      <c r="BA10" s="45" t="s">
        <v>91</v>
      </c>
      <c r="BB10" s="45" t="s">
        <v>91</v>
      </c>
      <c r="BC10" s="45" t="s">
        <v>92</v>
      </c>
      <c r="IE10" s="47"/>
      <c r="IF10" s="47"/>
      <c r="IG10" s="47"/>
      <c r="IH10" s="47"/>
      <c r="II10" s="47"/>
    </row>
    <row r="11" spans="1:243" s="46" customFormat="1" ht="94.5" customHeight="1">
      <c r="A11" s="45" t="s">
        <v>0</v>
      </c>
      <c r="B11" s="45" t="s">
        <v>14</v>
      </c>
      <c r="C11" s="45" t="s">
        <v>1</v>
      </c>
      <c r="D11" s="45" t="s">
        <v>15</v>
      </c>
      <c r="E11" s="45" t="s">
        <v>16</v>
      </c>
      <c r="F11" s="45" t="s">
        <v>94</v>
      </c>
      <c r="G11" s="45"/>
      <c r="H11" s="45"/>
      <c r="I11" s="45" t="s">
        <v>17</v>
      </c>
      <c r="J11" s="45" t="s">
        <v>18</v>
      </c>
      <c r="K11" s="45" t="s">
        <v>19</v>
      </c>
      <c r="L11" s="45" t="s">
        <v>20</v>
      </c>
      <c r="M11" s="48" t="s">
        <v>95</v>
      </c>
      <c r="N11" s="45" t="s">
        <v>41</v>
      </c>
      <c r="O11" s="45" t="s">
        <v>48</v>
      </c>
      <c r="P11" s="45" t="s">
        <v>40</v>
      </c>
      <c r="Q11" s="45" t="s">
        <v>21</v>
      </c>
      <c r="R11" s="45"/>
      <c r="S11" s="45"/>
      <c r="T11" s="45" t="s">
        <v>22</v>
      </c>
      <c r="U11" s="45" t="s">
        <v>23</v>
      </c>
      <c r="V11" s="45" t="s">
        <v>24</v>
      </c>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9" t="s">
        <v>96</v>
      </c>
      <c r="BB11" s="49" t="s">
        <v>25</v>
      </c>
      <c r="BC11" s="49" t="s">
        <v>26</v>
      </c>
      <c r="IE11" s="47"/>
      <c r="IF11" s="47"/>
      <c r="IG11" s="47"/>
      <c r="IH11" s="47"/>
      <c r="II11" s="47"/>
    </row>
    <row r="12" spans="1:243" s="46" customFormat="1" ht="15">
      <c r="A12" s="50">
        <v>1</v>
      </c>
      <c r="B12" s="50">
        <v>2</v>
      </c>
      <c r="C12" s="50">
        <v>3</v>
      </c>
      <c r="D12" s="50">
        <v>4</v>
      </c>
      <c r="E12" s="50">
        <v>5</v>
      </c>
      <c r="F12" s="50">
        <v>6</v>
      </c>
      <c r="G12" s="50">
        <v>7</v>
      </c>
      <c r="H12" s="50">
        <v>8</v>
      </c>
      <c r="I12" s="50">
        <v>9</v>
      </c>
      <c r="J12" s="50">
        <v>10</v>
      </c>
      <c r="K12" s="50">
        <v>11</v>
      </c>
      <c r="L12" s="50">
        <v>12</v>
      </c>
      <c r="M12" s="50">
        <v>13</v>
      </c>
      <c r="N12" s="50">
        <v>14</v>
      </c>
      <c r="O12" s="50">
        <v>15</v>
      </c>
      <c r="P12" s="50">
        <v>16</v>
      </c>
      <c r="Q12" s="50">
        <v>17</v>
      </c>
      <c r="R12" s="50">
        <v>18</v>
      </c>
      <c r="S12" s="50">
        <v>19</v>
      </c>
      <c r="T12" s="50">
        <v>20</v>
      </c>
      <c r="U12" s="50">
        <v>21</v>
      </c>
      <c r="V12" s="50">
        <v>22</v>
      </c>
      <c r="W12" s="50">
        <v>23</v>
      </c>
      <c r="X12" s="50">
        <v>24</v>
      </c>
      <c r="Y12" s="50">
        <v>25</v>
      </c>
      <c r="Z12" s="50">
        <v>26</v>
      </c>
      <c r="AA12" s="50">
        <v>27</v>
      </c>
      <c r="AB12" s="50">
        <v>28</v>
      </c>
      <c r="AC12" s="50">
        <v>29</v>
      </c>
      <c r="AD12" s="50">
        <v>30</v>
      </c>
      <c r="AE12" s="50">
        <v>31</v>
      </c>
      <c r="AF12" s="50">
        <v>32</v>
      </c>
      <c r="AG12" s="50">
        <v>33</v>
      </c>
      <c r="AH12" s="50">
        <v>34</v>
      </c>
      <c r="AI12" s="50">
        <v>35</v>
      </c>
      <c r="AJ12" s="50">
        <v>36</v>
      </c>
      <c r="AK12" s="50">
        <v>37</v>
      </c>
      <c r="AL12" s="50">
        <v>38</v>
      </c>
      <c r="AM12" s="50">
        <v>39</v>
      </c>
      <c r="AN12" s="50">
        <v>40</v>
      </c>
      <c r="AO12" s="50">
        <v>41</v>
      </c>
      <c r="AP12" s="50">
        <v>42</v>
      </c>
      <c r="AQ12" s="50">
        <v>43</v>
      </c>
      <c r="AR12" s="50">
        <v>44</v>
      </c>
      <c r="AS12" s="50">
        <v>45</v>
      </c>
      <c r="AT12" s="50">
        <v>46</v>
      </c>
      <c r="AU12" s="50">
        <v>47</v>
      </c>
      <c r="AV12" s="50">
        <v>48</v>
      </c>
      <c r="AW12" s="50">
        <v>49</v>
      </c>
      <c r="AX12" s="50">
        <v>50</v>
      </c>
      <c r="AY12" s="50">
        <v>51</v>
      </c>
      <c r="AZ12" s="50">
        <v>52</v>
      </c>
      <c r="BA12" s="50">
        <v>53</v>
      </c>
      <c r="BB12" s="50">
        <v>54</v>
      </c>
      <c r="BC12" s="50">
        <v>55</v>
      </c>
      <c r="IE12" s="47"/>
      <c r="IF12" s="47"/>
      <c r="IG12" s="47"/>
      <c r="IH12" s="47"/>
      <c r="II12" s="47"/>
    </row>
    <row r="13" spans="1:243" s="51" customFormat="1" ht="57" customHeight="1">
      <c r="A13" s="3">
        <v>1</v>
      </c>
      <c r="B13" s="68" t="s">
        <v>99</v>
      </c>
      <c r="C13" s="4"/>
      <c r="D13" s="75">
        <v>61</v>
      </c>
      <c r="E13" s="76" t="s">
        <v>147</v>
      </c>
      <c r="F13" s="5">
        <v>100</v>
      </c>
      <c r="G13" s="6"/>
      <c r="H13" s="7"/>
      <c r="I13" s="3" t="s">
        <v>29</v>
      </c>
      <c r="J13" s="8">
        <f>IF(I13="Less(-)",-1,1)</f>
        <v>1</v>
      </c>
      <c r="K13" s="6" t="s">
        <v>35</v>
      </c>
      <c r="L13" s="6" t="s">
        <v>7</v>
      </c>
      <c r="M13" s="58"/>
      <c r="N13" s="59">
        <f>+D13*M13</f>
        <v>0</v>
      </c>
      <c r="O13" s="10"/>
      <c r="P13" s="60">
        <f>+N13*O13</f>
        <v>0</v>
      </c>
      <c r="Q13" s="61"/>
      <c r="R13" s="61"/>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3">
        <f>+N13+P13</f>
        <v>0</v>
      </c>
      <c r="BB13" s="63">
        <f>+BA13</f>
        <v>0</v>
      </c>
      <c r="BC13" s="11" t="str">
        <f>SpellNumber(L13,BB13)</f>
        <v>INR Zero Only</v>
      </c>
      <c r="IE13" s="52">
        <v>1.01</v>
      </c>
      <c r="IF13" s="52" t="s">
        <v>30</v>
      </c>
      <c r="IG13" s="52" t="s">
        <v>27</v>
      </c>
      <c r="IH13" s="52">
        <v>123.223</v>
      </c>
      <c r="II13" s="52" t="s">
        <v>28</v>
      </c>
    </row>
    <row r="14" spans="1:243" s="51" customFormat="1" ht="51.75" customHeight="1">
      <c r="A14" s="3">
        <v>2</v>
      </c>
      <c r="B14" s="68" t="s">
        <v>100</v>
      </c>
      <c r="C14" s="4"/>
      <c r="D14" s="76">
        <v>19</v>
      </c>
      <c r="E14" s="76" t="s">
        <v>147</v>
      </c>
      <c r="F14" s="5">
        <v>101</v>
      </c>
      <c r="G14" s="6"/>
      <c r="H14" s="7"/>
      <c r="I14" s="3" t="s">
        <v>29</v>
      </c>
      <c r="J14" s="8">
        <f aca="true" t="shared" si="0" ref="J14:J19">IF(I14="Less(-)",-1,1)</f>
        <v>1</v>
      </c>
      <c r="K14" s="6" t="s">
        <v>35</v>
      </c>
      <c r="L14" s="6" t="s">
        <v>7</v>
      </c>
      <c r="M14" s="58"/>
      <c r="N14" s="59">
        <f aca="true" t="shared" si="1" ref="N14:N19">+D14*M14</f>
        <v>0</v>
      </c>
      <c r="O14" s="10"/>
      <c r="P14" s="60">
        <f aca="true" t="shared" si="2" ref="P14:P19">+N14*O14</f>
        <v>0</v>
      </c>
      <c r="Q14" s="61"/>
      <c r="R14" s="61"/>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3">
        <f aca="true" t="shared" si="3" ref="BA14:BA19">+N14+P14</f>
        <v>0</v>
      </c>
      <c r="BB14" s="63">
        <f aca="true" t="shared" si="4" ref="BB14:BB19">+BA14</f>
        <v>0</v>
      </c>
      <c r="BC14" s="11" t="str">
        <f aca="true" t="shared" si="5" ref="BC14:BC19">SpellNumber(L14,BB14)</f>
        <v>INR Zero Only</v>
      </c>
      <c r="IE14" s="52">
        <v>2.01</v>
      </c>
      <c r="IF14" s="52" t="s">
        <v>30</v>
      </c>
      <c r="IG14" s="52" t="s">
        <v>42</v>
      </c>
      <c r="IH14" s="52">
        <v>124.223</v>
      </c>
      <c r="II14" s="52" t="s">
        <v>28</v>
      </c>
    </row>
    <row r="15" spans="1:243" s="51" customFormat="1" ht="51.75" customHeight="1">
      <c r="A15" s="3">
        <v>3</v>
      </c>
      <c r="B15" s="69" t="s">
        <v>101</v>
      </c>
      <c r="C15" s="4"/>
      <c r="D15" s="77">
        <v>17</v>
      </c>
      <c r="E15" s="77" t="s">
        <v>147</v>
      </c>
      <c r="F15" s="5">
        <v>102</v>
      </c>
      <c r="G15" s="6"/>
      <c r="H15" s="7"/>
      <c r="I15" s="3" t="s">
        <v>29</v>
      </c>
      <c r="J15" s="8">
        <f t="shared" si="0"/>
        <v>1</v>
      </c>
      <c r="K15" s="6" t="s">
        <v>35</v>
      </c>
      <c r="L15" s="6" t="s">
        <v>7</v>
      </c>
      <c r="M15" s="58"/>
      <c r="N15" s="59">
        <f t="shared" si="1"/>
        <v>0</v>
      </c>
      <c r="O15" s="10"/>
      <c r="P15" s="60">
        <f t="shared" si="2"/>
        <v>0</v>
      </c>
      <c r="Q15" s="61"/>
      <c r="R15" s="61"/>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3">
        <f t="shared" si="3"/>
        <v>0</v>
      </c>
      <c r="BB15" s="63">
        <f t="shared" si="4"/>
        <v>0</v>
      </c>
      <c r="BC15" s="11" t="str">
        <f t="shared" si="5"/>
        <v>INR Zero Only</v>
      </c>
      <c r="IE15" s="52">
        <v>3.01</v>
      </c>
      <c r="IF15" s="52" t="s">
        <v>30</v>
      </c>
      <c r="IG15" s="52" t="s">
        <v>43</v>
      </c>
      <c r="IH15" s="52">
        <v>125.223</v>
      </c>
      <c r="II15" s="52" t="s">
        <v>28</v>
      </c>
    </row>
    <row r="16" spans="1:243" s="51" customFormat="1" ht="51.75" customHeight="1">
      <c r="A16" s="3">
        <v>4</v>
      </c>
      <c r="B16" s="70" t="s">
        <v>102</v>
      </c>
      <c r="C16" s="4"/>
      <c r="D16" s="76">
        <v>19</v>
      </c>
      <c r="E16" s="76" t="s">
        <v>147</v>
      </c>
      <c r="F16" s="5">
        <v>103</v>
      </c>
      <c r="G16" s="6"/>
      <c r="H16" s="7"/>
      <c r="I16" s="3" t="s">
        <v>29</v>
      </c>
      <c r="J16" s="8">
        <f t="shared" si="0"/>
        <v>1</v>
      </c>
      <c r="K16" s="6" t="s">
        <v>35</v>
      </c>
      <c r="L16" s="6" t="s">
        <v>7</v>
      </c>
      <c r="M16" s="58"/>
      <c r="N16" s="59">
        <f t="shared" si="1"/>
        <v>0</v>
      </c>
      <c r="O16" s="10"/>
      <c r="P16" s="60">
        <f t="shared" si="2"/>
        <v>0</v>
      </c>
      <c r="Q16" s="61"/>
      <c r="R16" s="61"/>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3">
        <f t="shared" si="3"/>
        <v>0</v>
      </c>
      <c r="BB16" s="63">
        <f t="shared" si="4"/>
        <v>0</v>
      </c>
      <c r="BC16" s="11" t="str">
        <f t="shared" si="5"/>
        <v>INR Zero Only</v>
      </c>
      <c r="IE16" s="52">
        <v>4.01</v>
      </c>
      <c r="IF16" s="52" t="s">
        <v>30</v>
      </c>
      <c r="IG16" s="52" t="s">
        <v>44</v>
      </c>
      <c r="IH16" s="52">
        <v>126.223</v>
      </c>
      <c r="II16" s="52" t="s">
        <v>28</v>
      </c>
    </row>
    <row r="17" spans="1:243" s="51" customFormat="1" ht="66.75" customHeight="1">
      <c r="A17" s="3">
        <v>5</v>
      </c>
      <c r="B17" s="68" t="s">
        <v>103</v>
      </c>
      <c r="C17" s="4"/>
      <c r="D17" s="77">
        <v>1</v>
      </c>
      <c r="E17" s="77" t="s">
        <v>147</v>
      </c>
      <c r="F17" s="5">
        <v>104</v>
      </c>
      <c r="G17" s="6"/>
      <c r="H17" s="7"/>
      <c r="I17" s="3" t="s">
        <v>29</v>
      </c>
      <c r="J17" s="8">
        <f t="shared" si="0"/>
        <v>1</v>
      </c>
      <c r="K17" s="6" t="s">
        <v>35</v>
      </c>
      <c r="L17" s="6" t="s">
        <v>7</v>
      </c>
      <c r="M17" s="58"/>
      <c r="N17" s="59">
        <f t="shared" si="1"/>
        <v>0</v>
      </c>
      <c r="O17" s="10"/>
      <c r="P17" s="60">
        <f t="shared" si="2"/>
        <v>0</v>
      </c>
      <c r="Q17" s="61"/>
      <c r="R17" s="61"/>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3">
        <f t="shared" si="3"/>
        <v>0</v>
      </c>
      <c r="BB17" s="63">
        <f t="shared" si="4"/>
        <v>0</v>
      </c>
      <c r="BC17" s="11" t="str">
        <f t="shared" si="5"/>
        <v>INR Zero Only</v>
      </c>
      <c r="IE17" s="52">
        <v>5.01</v>
      </c>
      <c r="IF17" s="52" t="s">
        <v>30</v>
      </c>
      <c r="IG17" s="52" t="s">
        <v>32</v>
      </c>
      <c r="IH17" s="52">
        <v>127.223</v>
      </c>
      <c r="II17" s="52" t="s">
        <v>28</v>
      </c>
    </row>
    <row r="18" spans="1:243" s="51" customFormat="1" ht="51.75" customHeight="1">
      <c r="A18" s="3">
        <v>6</v>
      </c>
      <c r="B18" s="70" t="s">
        <v>104</v>
      </c>
      <c r="C18" s="4"/>
      <c r="D18" s="76">
        <v>311</v>
      </c>
      <c r="E18" s="76" t="s">
        <v>148</v>
      </c>
      <c r="F18" s="5">
        <v>105</v>
      </c>
      <c r="G18" s="6"/>
      <c r="H18" s="7"/>
      <c r="I18" s="3" t="s">
        <v>29</v>
      </c>
      <c r="J18" s="8">
        <f t="shared" si="0"/>
        <v>1</v>
      </c>
      <c r="K18" s="6" t="s">
        <v>35</v>
      </c>
      <c r="L18" s="6" t="s">
        <v>7</v>
      </c>
      <c r="M18" s="58"/>
      <c r="N18" s="59">
        <f t="shared" si="1"/>
        <v>0</v>
      </c>
      <c r="O18" s="10"/>
      <c r="P18" s="60">
        <f t="shared" si="2"/>
        <v>0</v>
      </c>
      <c r="Q18" s="61"/>
      <c r="R18" s="61"/>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3">
        <f t="shared" si="3"/>
        <v>0</v>
      </c>
      <c r="BB18" s="63">
        <f t="shared" si="4"/>
        <v>0</v>
      </c>
      <c r="BC18" s="11" t="str">
        <f t="shared" si="5"/>
        <v>INR Zero Only</v>
      </c>
      <c r="IE18" s="52">
        <v>6.01</v>
      </c>
      <c r="IF18" s="52" t="s">
        <v>30</v>
      </c>
      <c r="IG18" s="52" t="s">
        <v>45</v>
      </c>
      <c r="IH18" s="52">
        <v>128.223</v>
      </c>
      <c r="II18" s="52" t="s">
        <v>28</v>
      </c>
    </row>
    <row r="19" spans="1:243" s="51" customFormat="1" ht="51.75" customHeight="1">
      <c r="A19" s="3">
        <v>7</v>
      </c>
      <c r="B19" s="70" t="s">
        <v>105</v>
      </c>
      <c r="C19" s="4"/>
      <c r="D19" s="76">
        <v>108</v>
      </c>
      <c r="E19" s="76" t="s">
        <v>148</v>
      </c>
      <c r="F19" s="5">
        <v>106</v>
      </c>
      <c r="G19" s="6"/>
      <c r="H19" s="7"/>
      <c r="I19" s="3" t="s">
        <v>29</v>
      </c>
      <c r="J19" s="8">
        <f t="shared" si="0"/>
        <v>1</v>
      </c>
      <c r="K19" s="6" t="s">
        <v>35</v>
      </c>
      <c r="L19" s="6" t="s">
        <v>7</v>
      </c>
      <c r="M19" s="58"/>
      <c r="N19" s="59">
        <f t="shared" si="1"/>
        <v>0</v>
      </c>
      <c r="O19" s="10"/>
      <c r="P19" s="60">
        <f t="shared" si="2"/>
        <v>0</v>
      </c>
      <c r="Q19" s="61"/>
      <c r="R19" s="61"/>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3">
        <f t="shared" si="3"/>
        <v>0</v>
      </c>
      <c r="BB19" s="63">
        <f t="shared" si="4"/>
        <v>0</v>
      </c>
      <c r="BC19" s="11" t="str">
        <f t="shared" si="5"/>
        <v>INR Zero Only</v>
      </c>
      <c r="IE19" s="52">
        <v>7.01</v>
      </c>
      <c r="IF19" s="52" t="s">
        <v>30</v>
      </c>
      <c r="IG19" s="52" t="s">
        <v>46</v>
      </c>
      <c r="IH19" s="52">
        <v>129.223</v>
      </c>
      <c r="II19" s="52" t="s">
        <v>28</v>
      </c>
    </row>
    <row r="20" spans="1:243" s="51" customFormat="1" ht="51.75" customHeight="1">
      <c r="A20" s="3">
        <v>8</v>
      </c>
      <c r="B20" s="70" t="s">
        <v>106</v>
      </c>
      <c r="C20" s="4"/>
      <c r="D20" s="76">
        <v>84</v>
      </c>
      <c r="E20" s="76" t="s">
        <v>148</v>
      </c>
      <c r="F20" s="5">
        <v>107</v>
      </c>
      <c r="G20" s="6"/>
      <c r="H20" s="7"/>
      <c r="I20" s="3" t="s">
        <v>29</v>
      </c>
      <c r="J20" s="8">
        <f aca="true" t="shared" si="6" ref="J20:J61">IF(I20="Less(-)",-1,1)</f>
        <v>1</v>
      </c>
      <c r="K20" s="6" t="s">
        <v>35</v>
      </c>
      <c r="L20" s="6" t="s">
        <v>7</v>
      </c>
      <c r="M20" s="58"/>
      <c r="N20" s="59">
        <f aca="true" t="shared" si="7" ref="N20:N61">+D20*M20</f>
        <v>0</v>
      </c>
      <c r="O20" s="10"/>
      <c r="P20" s="60">
        <f aca="true" t="shared" si="8" ref="P20:P61">+N20*O20</f>
        <v>0</v>
      </c>
      <c r="Q20" s="61"/>
      <c r="R20" s="61"/>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3">
        <f aca="true" t="shared" si="9" ref="BA20:BA61">+N20+P20</f>
        <v>0</v>
      </c>
      <c r="BB20" s="63">
        <f aca="true" t="shared" si="10" ref="BB20:BB61">+BA20</f>
        <v>0</v>
      </c>
      <c r="BC20" s="11" t="str">
        <f aca="true" t="shared" si="11" ref="BC20:BC61">SpellNumber(L20,BB20)</f>
        <v>INR Zero Only</v>
      </c>
      <c r="IE20" s="52">
        <v>8.01</v>
      </c>
      <c r="IF20" s="52" t="s">
        <v>30</v>
      </c>
      <c r="IG20" s="52" t="s">
        <v>47</v>
      </c>
      <c r="IH20" s="52">
        <v>130.223</v>
      </c>
      <c r="II20" s="52" t="s">
        <v>28</v>
      </c>
    </row>
    <row r="21" spans="1:243" s="51" customFormat="1" ht="51.75" customHeight="1">
      <c r="A21" s="3">
        <v>9</v>
      </c>
      <c r="B21" s="70" t="s">
        <v>107</v>
      </c>
      <c r="C21" s="4"/>
      <c r="D21" s="76">
        <v>168</v>
      </c>
      <c r="E21" s="76" t="s">
        <v>148</v>
      </c>
      <c r="F21" s="5">
        <v>108</v>
      </c>
      <c r="G21" s="6"/>
      <c r="H21" s="7"/>
      <c r="I21" s="3" t="s">
        <v>29</v>
      </c>
      <c r="J21" s="8">
        <f t="shared" si="6"/>
        <v>1</v>
      </c>
      <c r="K21" s="6" t="s">
        <v>35</v>
      </c>
      <c r="L21" s="6" t="s">
        <v>7</v>
      </c>
      <c r="M21" s="58"/>
      <c r="N21" s="59">
        <f t="shared" si="7"/>
        <v>0</v>
      </c>
      <c r="O21" s="10"/>
      <c r="P21" s="60">
        <f t="shared" si="8"/>
        <v>0</v>
      </c>
      <c r="Q21" s="61"/>
      <c r="R21" s="61"/>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3">
        <f t="shared" si="9"/>
        <v>0</v>
      </c>
      <c r="BB21" s="63">
        <f t="shared" si="10"/>
        <v>0</v>
      </c>
      <c r="BC21" s="11" t="str">
        <f t="shared" si="11"/>
        <v>INR Zero Only</v>
      </c>
      <c r="IE21" s="52">
        <v>9.01</v>
      </c>
      <c r="IF21" s="52" t="s">
        <v>30</v>
      </c>
      <c r="IG21" s="52" t="s">
        <v>49</v>
      </c>
      <c r="IH21" s="52">
        <v>131.223</v>
      </c>
      <c r="II21" s="52" t="s">
        <v>28</v>
      </c>
    </row>
    <row r="22" spans="1:243" s="51" customFormat="1" ht="54" customHeight="1">
      <c r="A22" s="3">
        <v>10</v>
      </c>
      <c r="B22" s="68" t="s">
        <v>108</v>
      </c>
      <c r="C22" s="4"/>
      <c r="D22" s="76">
        <v>185</v>
      </c>
      <c r="E22" s="76" t="s">
        <v>149</v>
      </c>
      <c r="F22" s="5">
        <v>109</v>
      </c>
      <c r="G22" s="6"/>
      <c r="H22" s="7"/>
      <c r="I22" s="3" t="s">
        <v>29</v>
      </c>
      <c r="J22" s="8">
        <f t="shared" si="6"/>
        <v>1</v>
      </c>
      <c r="K22" s="6" t="s">
        <v>35</v>
      </c>
      <c r="L22" s="6" t="s">
        <v>7</v>
      </c>
      <c r="M22" s="58"/>
      <c r="N22" s="59">
        <f t="shared" si="7"/>
        <v>0</v>
      </c>
      <c r="O22" s="10"/>
      <c r="P22" s="60">
        <f t="shared" si="8"/>
        <v>0</v>
      </c>
      <c r="Q22" s="61"/>
      <c r="R22" s="61"/>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3">
        <f t="shared" si="9"/>
        <v>0</v>
      </c>
      <c r="BB22" s="63">
        <f t="shared" si="10"/>
        <v>0</v>
      </c>
      <c r="BC22" s="11" t="str">
        <f t="shared" si="11"/>
        <v>INR Zero Only</v>
      </c>
      <c r="IE22" s="52">
        <v>10.01</v>
      </c>
      <c r="IF22" s="52" t="s">
        <v>30</v>
      </c>
      <c r="IG22" s="52" t="s">
        <v>50</v>
      </c>
      <c r="IH22" s="52">
        <v>132.223</v>
      </c>
      <c r="II22" s="52" t="s">
        <v>28</v>
      </c>
    </row>
    <row r="23" spans="1:243" s="51" customFormat="1" ht="75" customHeight="1">
      <c r="A23" s="3">
        <v>11</v>
      </c>
      <c r="B23" s="68" t="s">
        <v>109</v>
      </c>
      <c r="C23" s="4"/>
      <c r="D23" s="76">
        <v>290</v>
      </c>
      <c r="E23" s="76" t="s">
        <v>148</v>
      </c>
      <c r="F23" s="5">
        <v>110</v>
      </c>
      <c r="G23" s="6"/>
      <c r="H23" s="7"/>
      <c r="I23" s="3" t="s">
        <v>29</v>
      </c>
      <c r="J23" s="8">
        <f t="shared" si="6"/>
        <v>1</v>
      </c>
      <c r="K23" s="6" t="s">
        <v>35</v>
      </c>
      <c r="L23" s="6" t="s">
        <v>7</v>
      </c>
      <c r="M23" s="58"/>
      <c r="N23" s="59">
        <f t="shared" si="7"/>
        <v>0</v>
      </c>
      <c r="O23" s="10"/>
      <c r="P23" s="60">
        <f t="shared" si="8"/>
        <v>0</v>
      </c>
      <c r="Q23" s="61"/>
      <c r="R23" s="61"/>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3">
        <f t="shared" si="9"/>
        <v>0</v>
      </c>
      <c r="BB23" s="63">
        <f t="shared" si="10"/>
        <v>0</v>
      </c>
      <c r="BC23" s="11" t="str">
        <f t="shared" si="11"/>
        <v>INR Zero Only</v>
      </c>
      <c r="IE23" s="52">
        <v>11.01</v>
      </c>
      <c r="IF23" s="52" t="s">
        <v>30</v>
      </c>
      <c r="IG23" s="52" t="s">
        <v>51</v>
      </c>
      <c r="IH23" s="52">
        <v>133.223</v>
      </c>
      <c r="II23" s="52" t="s">
        <v>28</v>
      </c>
    </row>
    <row r="24" spans="1:243" s="51" customFormat="1" ht="51.75" customHeight="1">
      <c r="A24" s="3">
        <v>12</v>
      </c>
      <c r="B24" s="68" t="s">
        <v>110</v>
      </c>
      <c r="C24" s="4"/>
      <c r="D24" s="76">
        <v>33</v>
      </c>
      <c r="E24" s="76" t="s">
        <v>149</v>
      </c>
      <c r="F24" s="5">
        <v>111</v>
      </c>
      <c r="G24" s="6"/>
      <c r="H24" s="7"/>
      <c r="I24" s="3" t="s">
        <v>29</v>
      </c>
      <c r="J24" s="8">
        <f t="shared" si="6"/>
        <v>1</v>
      </c>
      <c r="K24" s="6" t="s">
        <v>35</v>
      </c>
      <c r="L24" s="6" t="s">
        <v>7</v>
      </c>
      <c r="M24" s="58"/>
      <c r="N24" s="59">
        <f t="shared" si="7"/>
        <v>0</v>
      </c>
      <c r="O24" s="10"/>
      <c r="P24" s="60">
        <f t="shared" si="8"/>
        <v>0</v>
      </c>
      <c r="Q24" s="61"/>
      <c r="R24" s="61"/>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3">
        <f t="shared" si="9"/>
        <v>0</v>
      </c>
      <c r="BB24" s="63">
        <f t="shared" si="10"/>
        <v>0</v>
      </c>
      <c r="BC24" s="11" t="str">
        <f t="shared" si="11"/>
        <v>INR Zero Only</v>
      </c>
      <c r="IE24" s="52">
        <v>12.01</v>
      </c>
      <c r="IF24" s="52" t="s">
        <v>30</v>
      </c>
      <c r="IG24" s="52" t="s">
        <v>52</v>
      </c>
      <c r="IH24" s="52">
        <v>134.223</v>
      </c>
      <c r="II24" s="52" t="s">
        <v>28</v>
      </c>
    </row>
    <row r="25" spans="1:243" s="51" customFormat="1" ht="51.75" customHeight="1">
      <c r="A25" s="3">
        <v>13</v>
      </c>
      <c r="B25" s="68" t="s">
        <v>111</v>
      </c>
      <c r="C25" s="4"/>
      <c r="D25" s="76">
        <v>33</v>
      </c>
      <c r="E25" s="76" t="s">
        <v>149</v>
      </c>
      <c r="F25" s="5">
        <v>112</v>
      </c>
      <c r="G25" s="6"/>
      <c r="H25" s="7"/>
      <c r="I25" s="3" t="s">
        <v>29</v>
      </c>
      <c r="J25" s="8">
        <f t="shared" si="6"/>
        <v>1</v>
      </c>
      <c r="K25" s="6" t="s">
        <v>35</v>
      </c>
      <c r="L25" s="6" t="s">
        <v>7</v>
      </c>
      <c r="M25" s="58"/>
      <c r="N25" s="59">
        <f t="shared" si="7"/>
        <v>0</v>
      </c>
      <c r="O25" s="10"/>
      <c r="P25" s="60">
        <f t="shared" si="8"/>
        <v>0</v>
      </c>
      <c r="Q25" s="61"/>
      <c r="R25" s="61"/>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3">
        <f t="shared" si="9"/>
        <v>0</v>
      </c>
      <c r="BB25" s="63">
        <f t="shared" si="10"/>
        <v>0</v>
      </c>
      <c r="BC25" s="11" t="str">
        <f t="shared" si="11"/>
        <v>INR Zero Only</v>
      </c>
      <c r="IE25" s="52">
        <v>13.01</v>
      </c>
      <c r="IF25" s="52" t="s">
        <v>30</v>
      </c>
      <c r="IG25" s="52" t="s">
        <v>53</v>
      </c>
      <c r="IH25" s="52">
        <v>135.223</v>
      </c>
      <c r="II25" s="52" t="s">
        <v>28</v>
      </c>
    </row>
    <row r="26" spans="1:243" s="51" customFormat="1" ht="51.75" customHeight="1">
      <c r="A26" s="3">
        <v>14</v>
      </c>
      <c r="B26" s="68" t="s">
        <v>112</v>
      </c>
      <c r="C26" s="4"/>
      <c r="D26" s="78">
        <v>26</v>
      </c>
      <c r="E26" s="76" t="s">
        <v>149</v>
      </c>
      <c r="F26" s="5">
        <v>113</v>
      </c>
      <c r="G26" s="6"/>
      <c r="H26" s="7"/>
      <c r="I26" s="3" t="s">
        <v>29</v>
      </c>
      <c r="J26" s="8">
        <f t="shared" si="6"/>
        <v>1</v>
      </c>
      <c r="K26" s="6" t="s">
        <v>35</v>
      </c>
      <c r="L26" s="6" t="s">
        <v>7</v>
      </c>
      <c r="M26" s="58"/>
      <c r="N26" s="59">
        <f t="shared" si="7"/>
        <v>0</v>
      </c>
      <c r="O26" s="10"/>
      <c r="P26" s="60">
        <f t="shared" si="8"/>
        <v>0</v>
      </c>
      <c r="Q26" s="61"/>
      <c r="R26" s="61"/>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3">
        <f t="shared" si="9"/>
        <v>0</v>
      </c>
      <c r="BB26" s="63">
        <f t="shared" si="10"/>
        <v>0</v>
      </c>
      <c r="BC26" s="11" t="str">
        <f t="shared" si="11"/>
        <v>INR Zero Only</v>
      </c>
      <c r="IE26" s="52">
        <v>14.01</v>
      </c>
      <c r="IF26" s="52" t="s">
        <v>30</v>
      </c>
      <c r="IG26" s="52" t="s">
        <v>54</v>
      </c>
      <c r="IH26" s="52">
        <v>136.223</v>
      </c>
      <c r="II26" s="52" t="s">
        <v>28</v>
      </c>
    </row>
    <row r="27" spans="1:243" s="51" customFormat="1" ht="51.75" customHeight="1">
      <c r="A27" s="3">
        <v>15</v>
      </c>
      <c r="B27" s="68" t="s">
        <v>113</v>
      </c>
      <c r="C27" s="4"/>
      <c r="D27" s="78">
        <v>33</v>
      </c>
      <c r="E27" s="76" t="s">
        <v>149</v>
      </c>
      <c r="F27" s="5">
        <v>114</v>
      </c>
      <c r="G27" s="6"/>
      <c r="H27" s="7"/>
      <c r="I27" s="3" t="s">
        <v>29</v>
      </c>
      <c r="J27" s="8">
        <f t="shared" si="6"/>
        <v>1</v>
      </c>
      <c r="K27" s="6" t="s">
        <v>35</v>
      </c>
      <c r="L27" s="6" t="s">
        <v>7</v>
      </c>
      <c r="M27" s="58"/>
      <c r="N27" s="59">
        <f t="shared" si="7"/>
        <v>0</v>
      </c>
      <c r="O27" s="10"/>
      <c r="P27" s="60">
        <f t="shared" si="8"/>
        <v>0</v>
      </c>
      <c r="Q27" s="61"/>
      <c r="R27" s="61"/>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3">
        <f t="shared" si="9"/>
        <v>0</v>
      </c>
      <c r="BB27" s="63">
        <f t="shared" si="10"/>
        <v>0</v>
      </c>
      <c r="BC27" s="11" t="str">
        <f t="shared" si="11"/>
        <v>INR Zero Only</v>
      </c>
      <c r="IE27" s="52">
        <v>15.01</v>
      </c>
      <c r="IF27" s="52" t="s">
        <v>30</v>
      </c>
      <c r="IG27" s="52" t="s">
        <v>55</v>
      </c>
      <c r="IH27" s="52">
        <v>137.223</v>
      </c>
      <c r="II27" s="52" t="s">
        <v>28</v>
      </c>
    </row>
    <row r="28" spans="1:243" s="51" customFormat="1" ht="51.75" customHeight="1">
      <c r="A28" s="3">
        <v>16</v>
      </c>
      <c r="B28" s="71" t="s">
        <v>114</v>
      </c>
      <c r="C28" s="4"/>
      <c r="D28" s="78">
        <v>8</v>
      </c>
      <c r="E28" s="76" t="s">
        <v>149</v>
      </c>
      <c r="F28" s="5">
        <v>115</v>
      </c>
      <c r="G28" s="6"/>
      <c r="H28" s="7"/>
      <c r="I28" s="3" t="s">
        <v>29</v>
      </c>
      <c r="J28" s="8">
        <f t="shared" si="6"/>
        <v>1</v>
      </c>
      <c r="K28" s="6" t="s">
        <v>35</v>
      </c>
      <c r="L28" s="6" t="s">
        <v>7</v>
      </c>
      <c r="M28" s="58"/>
      <c r="N28" s="59">
        <f t="shared" si="7"/>
        <v>0</v>
      </c>
      <c r="O28" s="10"/>
      <c r="P28" s="60">
        <f t="shared" si="8"/>
        <v>0</v>
      </c>
      <c r="Q28" s="61"/>
      <c r="R28" s="61"/>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3">
        <f t="shared" si="9"/>
        <v>0</v>
      </c>
      <c r="BB28" s="63">
        <f t="shared" si="10"/>
        <v>0</v>
      </c>
      <c r="BC28" s="11" t="str">
        <f t="shared" si="11"/>
        <v>INR Zero Only</v>
      </c>
      <c r="IE28" s="52">
        <v>16.01</v>
      </c>
      <c r="IF28" s="52" t="s">
        <v>30</v>
      </c>
      <c r="IG28" s="52" t="s">
        <v>56</v>
      </c>
      <c r="IH28" s="52">
        <v>138.223</v>
      </c>
      <c r="II28" s="52" t="s">
        <v>28</v>
      </c>
    </row>
    <row r="29" spans="1:243" s="51" customFormat="1" ht="66.75" customHeight="1">
      <c r="A29" s="3">
        <v>17</v>
      </c>
      <c r="B29" s="72" t="s">
        <v>115</v>
      </c>
      <c r="C29" s="4"/>
      <c r="D29" s="79">
        <v>19</v>
      </c>
      <c r="E29" s="76" t="s">
        <v>149</v>
      </c>
      <c r="F29" s="5">
        <v>116</v>
      </c>
      <c r="G29" s="6"/>
      <c r="H29" s="7"/>
      <c r="I29" s="3" t="s">
        <v>29</v>
      </c>
      <c r="J29" s="8">
        <f t="shared" si="6"/>
        <v>1</v>
      </c>
      <c r="K29" s="6" t="s">
        <v>35</v>
      </c>
      <c r="L29" s="6" t="s">
        <v>7</v>
      </c>
      <c r="M29" s="58"/>
      <c r="N29" s="59">
        <f t="shared" si="7"/>
        <v>0</v>
      </c>
      <c r="O29" s="10"/>
      <c r="P29" s="60">
        <f t="shared" si="8"/>
        <v>0</v>
      </c>
      <c r="Q29" s="61"/>
      <c r="R29" s="61"/>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3">
        <f t="shared" si="9"/>
        <v>0</v>
      </c>
      <c r="BB29" s="63">
        <f t="shared" si="10"/>
        <v>0</v>
      </c>
      <c r="BC29" s="11" t="str">
        <f t="shared" si="11"/>
        <v>INR Zero Only</v>
      </c>
      <c r="IE29" s="52">
        <v>17.01</v>
      </c>
      <c r="IF29" s="52" t="s">
        <v>30</v>
      </c>
      <c r="IG29" s="52" t="s">
        <v>57</v>
      </c>
      <c r="IH29" s="52">
        <v>139.223</v>
      </c>
      <c r="II29" s="52" t="s">
        <v>28</v>
      </c>
    </row>
    <row r="30" spans="1:243" s="51" customFormat="1" ht="51.75" customHeight="1">
      <c r="A30" s="3">
        <v>18</v>
      </c>
      <c r="B30" s="72" t="s">
        <v>116</v>
      </c>
      <c r="C30" s="4"/>
      <c r="D30" s="79">
        <v>13</v>
      </c>
      <c r="E30" s="76" t="s">
        <v>149</v>
      </c>
      <c r="F30" s="5">
        <v>117</v>
      </c>
      <c r="G30" s="6"/>
      <c r="H30" s="7"/>
      <c r="I30" s="3" t="s">
        <v>29</v>
      </c>
      <c r="J30" s="8">
        <f t="shared" si="6"/>
        <v>1</v>
      </c>
      <c r="K30" s="6" t="s">
        <v>35</v>
      </c>
      <c r="L30" s="6" t="s">
        <v>7</v>
      </c>
      <c r="M30" s="58"/>
      <c r="N30" s="59">
        <f t="shared" si="7"/>
        <v>0</v>
      </c>
      <c r="O30" s="10"/>
      <c r="P30" s="60">
        <f t="shared" si="8"/>
        <v>0</v>
      </c>
      <c r="Q30" s="61"/>
      <c r="R30" s="61"/>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3">
        <f t="shared" si="9"/>
        <v>0</v>
      </c>
      <c r="BB30" s="63">
        <f t="shared" si="10"/>
        <v>0</v>
      </c>
      <c r="BC30" s="11" t="str">
        <f t="shared" si="11"/>
        <v>INR Zero Only</v>
      </c>
      <c r="IE30" s="52">
        <v>18.01</v>
      </c>
      <c r="IF30" s="52" t="s">
        <v>30</v>
      </c>
      <c r="IG30" s="52" t="s">
        <v>58</v>
      </c>
      <c r="IH30" s="52">
        <v>140.223</v>
      </c>
      <c r="II30" s="52" t="s">
        <v>28</v>
      </c>
    </row>
    <row r="31" spans="1:243" s="51" customFormat="1" ht="51.75" customHeight="1">
      <c r="A31" s="3">
        <v>19</v>
      </c>
      <c r="B31" s="72" t="s">
        <v>117</v>
      </c>
      <c r="C31" s="4"/>
      <c r="D31" s="79">
        <v>5</v>
      </c>
      <c r="E31" s="76" t="s">
        <v>149</v>
      </c>
      <c r="F31" s="5">
        <v>118</v>
      </c>
      <c r="G31" s="6"/>
      <c r="H31" s="7"/>
      <c r="I31" s="3" t="s">
        <v>29</v>
      </c>
      <c r="J31" s="8">
        <f t="shared" si="6"/>
        <v>1</v>
      </c>
      <c r="K31" s="6" t="s">
        <v>35</v>
      </c>
      <c r="L31" s="6" t="s">
        <v>7</v>
      </c>
      <c r="M31" s="58"/>
      <c r="N31" s="59">
        <f t="shared" si="7"/>
        <v>0</v>
      </c>
      <c r="O31" s="10"/>
      <c r="P31" s="60">
        <f t="shared" si="8"/>
        <v>0</v>
      </c>
      <c r="Q31" s="61"/>
      <c r="R31" s="61"/>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3">
        <f t="shared" si="9"/>
        <v>0</v>
      </c>
      <c r="BB31" s="63">
        <f t="shared" si="10"/>
        <v>0</v>
      </c>
      <c r="BC31" s="11" t="str">
        <f t="shared" si="11"/>
        <v>INR Zero Only</v>
      </c>
      <c r="IE31" s="52">
        <v>19.01</v>
      </c>
      <c r="IF31" s="52" t="s">
        <v>30</v>
      </c>
      <c r="IG31" s="52" t="s">
        <v>59</v>
      </c>
      <c r="IH31" s="52">
        <v>141.223</v>
      </c>
      <c r="II31" s="52" t="s">
        <v>28</v>
      </c>
    </row>
    <row r="32" spans="1:243" s="51" customFormat="1" ht="99" customHeight="1">
      <c r="A32" s="3">
        <v>20</v>
      </c>
      <c r="B32" s="72" t="s">
        <v>118</v>
      </c>
      <c r="C32" s="4"/>
      <c r="D32" s="79">
        <v>28</v>
      </c>
      <c r="E32" s="76" t="s">
        <v>149</v>
      </c>
      <c r="F32" s="5">
        <v>119</v>
      </c>
      <c r="G32" s="6"/>
      <c r="H32" s="7"/>
      <c r="I32" s="3" t="s">
        <v>29</v>
      </c>
      <c r="J32" s="8">
        <f t="shared" si="6"/>
        <v>1</v>
      </c>
      <c r="K32" s="6" t="s">
        <v>35</v>
      </c>
      <c r="L32" s="6" t="s">
        <v>7</v>
      </c>
      <c r="M32" s="58"/>
      <c r="N32" s="59">
        <f t="shared" si="7"/>
        <v>0</v>
      </c>
      <c r="O32" s="10"/>
      <c r="P32" s="60">
        <f t="shared" si="8"/>
        <v>0</v>
      </c>
      <c r="Q32" s="61"/>
      <c r="R32" s="61"/>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3">
        <f t="shared" si="9"/>
        <v>0</v>
      </c>
      <c r="BB32" s="63">
        <f t="shared" si="10"/>
        <v>0</v>
      </c>
      <c r="BC32" s="11" t="str">
        <f t="shared" si="11"/>
        <v>INR Zero Only</v>
      </c>
      <c r="IE32" s="52">
        <v>20.01</v>
      </c>
      <c r="IF32" s="52" t="s">
        <v>30</v>
      </c>
      <c r="IG32" s="52" t="s">
        <v>60</v>
      </c>
      <c r="IH32" s="52">
        <v>142.223</v>
      </c>
      <c r="II32" s="52" t="s">
        <v>28</v>
      </c>
    </row>
    <row r="33" spans="1:243" s="51" customFormat="1" ht="75.75" customHeight="1">
      <c r="A33" s="3">
        <v>21</v>
      </c>
      <c r="B33" s="68" t="s">
        <v>119</v>
      </c>
      <c r="C33" s="4"/>
      <c r="D33" s="78">
        <v>13</v>
      </c>
      <c r="E33" s="76" t="s">
        <v>149</v>
      </c>
      <c r="F33" s="5">
        <v>120</v>
      </c>
      <c r="G33" s="6"/>
      <c r="H33" s="7"/>
      <c r="I33" s="3" t="s">
        <v>29</v>
      </c>
      <c r="J33" s="8">
        <f t="shared" si="6"/>
        <v>1</v>
      </c>
      <c r="K33" s="6" t="s">
        <v>35</v>
      </c>
      <c r="L33" s="6" t="s">
        <v>7</v>
      </c>
      <c r="M33" s="58"/>
      <c r="N33" s="59">
        <f t="shared" si="7"/>
        <v>0</v>
      </c>
      <c r="O33" s="10"/>
      <c r="P33" s="60">
        <f t="shared" si="8"/>
        <v>0</v>
      </c>
      <c r="Q33" s="61"/>
      <c r="R33" s="61"/>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3">
        <f t="shared" si="9"/>
        <v>0</v>
      </c>
      <c r="BB33" s="63">
        <f t="shared" si="10"/>
        <v>0</v>
      </c>
      <c r="BC33" s="11" t="str">
        <f t="shared" si="11"/>
        <v>INR Zero Only</v>
      </c>
      <c r="IE33" s="52">
        <v>21.01</v>
      </c>
      <c r="IF33" s="52" t="s">
        <v>30</v>
      </c>
      <c r="IG33" s="52" t="s">
        <v>61</v>
      </c>
      <c r="IH33" s="52">
        <v>143.223</v>
      </c>
      <c r="II33" s="52" t="s">
        <v>28</v>
      </c>
    </row>
    <row r="34" spans="1:243" s="51" customFormat="1" ht="78.75" customHeight="1">
      <c r="A34" s="3">
        <v>22</v>
      </c>
      <c r="B34" s="69" t="s">
        <v>120</v>
      </c>
      <c r="C34" s="4"/>
      <c r="D34" s="77">
        <v>4</v>
      </c>
      <c r="E34" s="76" t="s">
        <v>149</v>
      </c>
      <c r="F34" s="5">
        <v>121</v>
      </c>
      <c r="G34" s="6"/>
      <c r="H34" s="7"/>
      <c r="I34" s="3" t="s">
        <v>29</v>
      </c>
      <c r="J34" s="8">
        <f t="shared" si="6"/>
        <v>1</v>
      </c>
      <c r="K34" s="6" t="s">
        <v>35</v>
      </c>
      <c r="L34" s="6" t="s">
        <v>7</v>
      </c>
      <c r="M34" s="58"/>
      <c r="N34" s="59">
        <f t="shared" si="7"/>
        <v>0</v>
      </c>
      <c r="O34" s="10"/>
      <c r="P34" s="60">
        <f t="shared" si="8"/>
        <v>0</v>
      </c>
      <c r="Q34" s="61"/>
      <c r="R34" s="61"/>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3">
        <f t="shared" si="9"/>
        <v>0</v>
      </c>
      <c r="BB34" s="63">
        <f t="shared" si="10"/>
        <v>0</v>
      </c>
      <c r="BC34" s="11" t="str">
        <f t="shared" si="11"/>
        <v>INR Zero Only</v>
      </c>
      <c r="IE34" s="52">
        <v>22.01</v>
      </c>
      <c r="IF34" s="52" t="s">
        <v>30</v>
      </c>
      <c r="IG34" s="52" t="s">
        <v>62</v>
      </c>
      <c r="IH34" s="52">
        <v>144.223</v>
      </c>
      <c r="II34" s="52" t="s">
        <v>28</v>
      </c>
    </row>
    <row r="35" spans="1:243" s="51" customFormat="1" ht="79.5" customHeight="1">
      <c r="A35" s="3">
        <v>23</v>
      </c>
      <c r="B35" s="71" t="s">
        <v>121</v>
      </c>
      <c r="C35" s="4"/>
      <c r="D35" s="76">
        <v>20</v>
      </c>
      <c r="E35" s="76" t="s">
        <v>149</v>
      </c>
      <c r="F35" s="5">
        <v>122</v>
      </c>
      <c r="G35" s="6"/>
      <c r="H35" s="7"/>
      <c r="I35" s="3" t="s">
        <v>29</v>
      </c>
      <c r="J35" s="8">
        <f t="shared" si="6"/>
        <v>1</v>
      </c>
      <c r="K35" s="6" t="s">
        <v>35</v>
      </c>
      <c r="L35" s="6" t="s">
        <v>7</v>
      </c>
      <c r="M35" s="58"/>
      <c r="N35" s="59">
        <f t="shared" si="7"/>
        <v>0</v>
      </c>
      <c r="O35" s="10"/>
      <c r="P35" s="60">
        <f t="shared" si="8"/>
        <v>0</v>
      </c>
      <c r="Q35" s="61"/>
      <c r="R35" s="61"/>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3">
        <f t="shared" si="9"/>
        <v>0</v>
      </c>
      <c r="BB35" s="63">
        <f t="shared" si="10"/>
        <v>0</v>
      </c>
      <c r="BC35" s="11" t="str">
        <f t="shared" si="11"/>
        <v>INR Zero Only</v>
      </c>
      <c r="IE35" s="52">
        <v>23.01</v>
      </c>
      <c r="IF35" s="52" t="s">
        <v>30</v>
      </c>
      <c r="IG35" s="52" t="s">
        <v>63</v>
      </c>
      <c r="IH35" s="52">
        <v>145.223</v>
      </c>
      <c r="II35" s="52" t="s">
        <v>28</v>
      </c>
    </row>
    <row r="36" spans="1:243" s="51" customFormat="1" ht="66" customHeight="1">
      <c r="A36" s="3">
        <v>24</v>
      </c>
      <c r="B36" s="72" t="s">
        <v>153</v>
      </c>
      <c r="C36" s="4"/>
      <c r="D36" s="77">
        <v>10</v>
      </c>
      <c r="E36" s="77" t="s">
        <v>148</v>
      </c>
      <c r="F36" s="5">
        <v>123</v>
      </c>
      <c r="G36" s="6"/>
      <c r="H36" s="7"/>
      <c r="I36" s="3" t="s">
        <v>29</v>
      </c>
      <c r="J36" s="8">
        <f t="shared" si="6"/>
        <v>1</v>
      </c>
      <c r="K36" s="6" t="s">
        <v>35</v>
      </c>
      <c r="L36" s="6" t="s">
        <v>7</v>
      </c>
      <c r="M36" s="58"/>
      <c r="N36" s="59">
        <f t="shared" si="7"/>
        <v>0</v>
      </c>
      <c r="O36" s="10"/>
      <c r="P36" s="60">
        <f t="shared" si="8"/>
        <v>0</v>
      </c>
      <c r="Q36" s="61"/>
      <c r="R36" s="61"/>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3">
        <f t="shared" si="9"/>
        <v>0</v>
      </c>
      <c r="BB36" s="63">
        <f t="shared" si="10"/>
        <v>0</v>
      </c>
      <c r="BC36" s="11" t="str">
        <f t="shared" si="11"/>
        <v>INR Zero Only</v>
      </c>
      <c r="IE36" s="52">
        <v>24.01</v>
      </c>
      <c r="IF36" s="52" t="s">
        <v>30</v>
      </c>
      <c r="IG36" s="52" t="s">
        <v>64</v>
      </c>
      <c r="IH36" s="52">
        <v>146.223</v>
      </c>
      <c r="II36" s="52" t="s">
        <v>28</v>
      </c>
    </row>
    <row r="37" spans="1:243" s="51" customFormat="1" ht="67.5" customHeight="1">
      <c r="A37" s="3">
        <v>25</v>
      </c>
      <c r="B37" s="68" t="s">
        <v>122</v>
      </c>
      <c r="C37" s="4"/>
      <c r="D37" s="76">
        <v>12</v>
      </c>
      <c r="E37" s="76" t="s">
        <v>148</v>
      </c>
      <c r="F37" s="5">
        <v>124</v>
      </c>
      <c r="G37" s="6"/>
      <c r="H37" s="7"/>
      <c r="I37" s="3" t="s">
        <v>29</v>
      </c>
      <c r="J37" s="8">
        <f t="shared" si="6"/>
        <v>1</v>
      </c>
      <c r="K37" s="6" t="s">
        <v>35</v>
      </c>
      <c r="L37" s="6" t="s">
        <v>7</v>
      </c>
      <c r="M37" s="58"/>
      <c r="N37" s="59">
        <f t="shared" si="7"/>
        <v>0</v>
      </c>
      <c r="O37" s="10"/>
      <c r="P37" s="60">
        <f t="shared" si="8"/>
        <v>0</v>
      </c>
      <c r="Q37" s="61"/>
      <c r="R37" s="61"/>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3">
        <f t="shared" si="9"/>
        <v>0</v>
      </c>
      <c r="BB37" s="63">
        <f t="shared" si="10"/>
        <v>0</v>
      </c>
      <c r="BC37" s="11" t="str">
        <f t="shared" si="11"/>
        <v>INR Zero Only</v>
      </c>
      <c r="IE37" s="52">
        <v>25.01</v>
      </c>
      <c r="IF37" s="52" t="s">
        <v>30</v>
      </c>
      <c r="IG37" s="52" t="s">
        <v>65</v>
      </c>
      <c r="IH37" s="52">
        <v>147.223</v>
      </c>
      <c r="II37" s="52" t="s">
        <v>28</v>
      </c>
    </row>
    <row r="38" spans="1:243" s="51" customFormat="1" ht="66" customHeight="1">
      <c r="A38" s="3">
        <v>26</v>
      </c>
      <c r="B38" s="68" t="s">
        <v>123</v>
      </c>
      <c r="C38" s="4"/>
      <c r="D38" s="76">
        <v>220</v>
      </c>
      <c r="E38" s="76" t="s">
        <v>148</v>
      </c>
      <c r="F38" s="5">
        <v>125</v>
      </c>
      <c r="G38" s="6"/>
      <c r="H38" s="7"/>
      <c r="I38" s="3" t="s">
        <v>29</v>
      </c>
      <c r="J38" s="8">
        <f t="shared" si="6"/>
        <v>1</v>
      </c>
      <c r="K38" s="6" t="s">
        <v>35</v>
      </c>
      <c r="L38" s="6" t="s">
        <v>7</v>
      </c>
      <c r="M38" s="58"/>
      <c r="N38" s="59">
        <f t="shared" si="7"/>
        <v>0</v>
      </c>
      <c r="O38" s="10"/>
      <c r="P38" s="60">
        <f t="shared" si="8"/>
        <v>0</v>
      </c>
      <c r="Q38" s="61"/>
      <c r="R38" s="61"/>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3">
        <f t="shared" si="9"/>
        <v>0</v>
      </c>
      <c r="BB38" s="63">
        <f t="shared" si="10"/>
        <v>0</v>
      </c>
      <c r="BC38" s="11" t="str">
        <f t="shared" si="11"/>
        <v>INR Zero Only</v>
      </c>
      <c r="IE38" s="52">
        <v>26.01</v>
      </c>
      <c r="IF38" s="52" t="s">
        <v>30</v>
      </c>
      <c r="IG38" s="52" t="s">
        <v>66</v>
      </c>
      <c r="IH38" s="52">
        <v>148.223</v>
      </c>
      <c r="II38" s="52" t="s">
        <v>28</v>
      </c>
    </row>
    <row r="39" spans="1:243" s="51" customFormat="1" ht="54" customHeight="1">
      <c r="A39" s="3">
        <v>27</v>
      </c>
      <c r="B39" s="73" t="s">
        <v>124</v>
      </c>
      <c r="C39" s="4"/>
      <c r="D39" s="76">
        <v>100</v>
      </c>
      <c r="E39" s="76" t="s">
        <v>148</v>
      </c>
      <c r="F39" s="5">
        <v>126</v>
      </c>
      <c r="G39" s="6"/>
      <c r="H39" s="7"/>
      <c r="I39" s="3" t="s">
        <v>29</v>
      </c>
      <c r="J39" s="8">
        <f t="shared" si="6"/>
        <v>1</v>
      </c>
      <c r="K39" s="6" t="s">
        <v>35</v>
      </c>
      <c r="L39" s="6" t="s">
        <v>7</v>
      </c>
      <c r="M39" s="58"/>
      <c r="N39" s="59">
        <f t="shared" si="7"/>
        <v>0</v>
      </c>
      <c r="O39" s="10"/>
      <c r="P39" s="60">
        <f t="shared" si="8"/>
        <v>0</v>
      </c>
      <c r="Q39" s="61"/>
      <c r="R39" s="61"/>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3">
        <f t="shared" si="9"/>
        <v>0</v>
      </c>
      <c r="BB39" s="63">
        <f t="shared" si="10"/>
        <v>0</v>
      </c>
      <c r="BC39" s="11" t="str">
        <f t="shared" si="11"/>
        <v>INR Zero Only</v>
      </c>
      <c r="IE39" s="52">
        <v>27.01</v>
      </c>
      <c r="IF39" s="52" t="s">
        <v>30</v>
      </c>
      <c r="IG39" s="52" t="s">
        <v>67</v>
      </c>
      <c r="IH39" s="52">
        <v>149.223</v>
      </c>
      <c r="II39" s="52" t="s">
        <v>28</v>
      </c>
    </row>
    <row r="40" spans="1:243" s="51" customFormat="1" ht="54.75" customHeight="1">
      <c r="A40" s="3">
        <v>28</v>
      </c>
      <c r="B40" s="73" t="s">
        <v>125</v>
      </c>
      <c r="C40" s="4"/>
      <c r="D40" s="76">
        <v>4.86</v>
      </c>
      <c r="E40" s="76" t="s">
        <v>150</v>
      </c>
      <c r="F40" s="5">
        <v>127</v>
      </c>
      <c r="G40" s="6"/>
      <c r="H40" s="7"/>
      <c r="I40" s="3" t="s">
        <v>29</v>
      </c>
      <c r="J40" s="8">
        <f t="shared" si="6"/>
        <v>1</v>
      </c>
      <c r="K40" s="6" t="s">
        <v>35</v>
      </c>
      <c r="L40" s="6" t="s">
        <v>7</v>
      </c>
      <c r="M40" s="58"/>
      <c r="N40" s="59">
        <f t="shared" si="7"/>
        <v>0</v>
      </c>
      <c r="O40" s="10"/>
      <c r="P40" s="60">
        <f t="shared" si="8"/>
        <v>0</v>
      </c>
      <c r="Q40" s="61"/>
      <c r="R40" s="61"/>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3">
        <f t="shared" si="9"/>
        <v>0</v>
      </c>
      <c r="BB40" s="63">
        <f t="shared" si="10"/>
        <v>0</v>
      </c>
      <c r="BC40" s="11" t="str">
        <f t="shared" si="11"/>
        <v>INR Zero Only</v>
      </c>
      <c r="IE40" s="52">
        <v>28.01</v>
      </c>
      <c r="IF40" s="52" t="s">
        <v>30</v>
      </c>
      <c r="IG40" s="52" t="s">
        <v>68</v>
      </c>
      <c r="IH40" s="52">
        <v>150.223</v>
      </c>
      <c r="II40" s="52" t="s">
        <v>28</v>
      </c>
    </row>
    <row r="41" spans="1:243" s="51" customFormat="1" ht="57" customHeight="1">
      <c r="A41" s="3">
        <v>29</v>
      </c>
      <c r="B41" s="73" t="s">
        <v>126</v>
      </c>
      <c r="C41" s="4"/>
      <c r="D41" s="76">
        <v>4.86</v>
      </c>
      <c r="E41" s="76" t="s">
        <v>150</v>
      </c>
      <c r="F41" s="5">
        <v>128</v>
      </c>
      <c r="G41" s="6"/>
      <c r="H41" s="7"/>
      <c r="I41" s="3" t="s">
        <v>29</v>
      </c>
      <c r="J41" s="8">
        <f t="shared" si="6"/>
        <v>1</v>
      </c>
      <c r="K41" s="6" t="s">
        <v>35</v>
      </c>
      <c r="L41" s="6" t="s">
        <v>7</v>
      </c>
      <c r="M41" s="58"/>
      <c r="N41" s="59">
        <f t="shared" si="7"/>
        <v>0</v>
      </c>
      <c r="O41" s="10"/>
      <c r="P41" s="60">
        <f t="shared" si="8"/>
        <v>0</v>
      </c>
      <c r="Q41" s="61"/>
      <c r="R41" s="61"/>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3">
        <f t="shared" si="9"/>
        <v>0</v>
      </c>
      <c r="BB41" s="63">
        <f t="shared" si="10"/>
        <v>0</v>
      </c>
      <c r="BC41" s="11" t="str">
        <f t="shared" si="11"/>
        <v>INR Zero Only</v>
      </c>
      <c r="IE41" s="52">
        <v>29.01</v>
      </c>
      <c r="IF41" s="52" t="s">
        <v>30</v>
      </c>
      <c r="IG41" s="52" t="s">
        <v>69</v>
      </c>
      <c r="IH41" s="52">
        <v>151.223</v>
      </c>
      <c r="II41" s="52" t="s">
        <v>28</v>
      </c>
    </row>
    <row r="42" spans="1:243" s="51" customFormat="1" ht="51" customHeight="1">
      <c r="A42" s="3">
        <v>30</v>
      </c>
      <c r="B42" s="74" t="s">
        <v>127</v>
      </c>
      <c r="C42" s="4"/>
      <c r="D42" s="79">
        <v>6</v>
      </c>
      <c r="E42" s="77" t="s">
        <v>149</v>
      </c>
      <c r="F42" s="5">
        <v>129</v>
      </c>
      <c r="G42" s="6"/>
      <c r="H42" s="7"/>
      <c r="I42" s="3" t="s">
        <v>29</v>
      </c>
      <c r="J42" s="8">
        <f t="shared" si="6"/>
        <v>1</v>
      </c>
      <c r="K42" s="6" t="s">
        <v>35</v>
      </c>
      <c r="L42" s="6" t="s">
        <v>7</v>
      </c>
      <c r="M42" s="58"/>
      <c r="N42" s="59">
        <f t="shared" si="7"/>
        <v>0</v>
      </c>
      <c r="O42" s="10"/>
      <c r="P42" s="60">
        <f t="shared" si="8"/>
        <v>0</v>
      </c>
      <c r="Q42" s="61"/>
      <c r="R42" s="61"/>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3">
        <f t="shared" si="9"/>
        <v>0</v>
      </c>
      <c r="BB42" s="63">
        <f t="shared" si="10"/>
        <v>0</v>
      </c>
      <c r="BC42" s="11" t="str">
        <f t="shared" si="11"/>
        <v>INR Zero Only</v>
      </c>
      <c r="IE42" s="52">
        <v>30.01</v>
      </c>
      <c r="IF42" s="52" t="s">
        <v>30</v>
      </c>
      <c r="IG42" s="52" t="s">
        <v>70</v>
      </c>
      <c r="IH42" s="52">
        <v>152.223</v>
      </c>
      <c r="II42" s="52" t="s">
        <v>28</v>
      </c>
    </row>
    <row r="43" spans="1:243" s="51" customFormat="1" ht="51.75" customHeight="1">
      <c r="A43" s="3">
        <v>31</v>
      </c>
      <c r="B43" s="68" t="s">
        <v>128</v>
      </c>
      <c r="C43" s="4"/>
      <c r="D43" s="76">
        <v>18</v>
      </c>
      <c r="E43" s="76" t="s">
        <v>149</v>
      </c>
      <c r="F43" s="5">
        <v>130</v>
      </c>
      <c r="G43" s="6"/>
      <c r="H43" s="7"/>
      <c r="I43" s="3" t="s">
        <v>29</v>
      </c>
      <c r="J43" s="8">
        <f t="shared" si="6"/>
        <v>1</v>
      </c>
      <c r="K43" s="6" t="s">
        <v>35</v>
      </c>
      <c r="L43" s="6" t="s">
        <v>7</v>
      </c>
      <c r="M43" s="58"/>
      <c r="N43" s="59">
        <f t="shared" si="7"/>
        <v>0</v>
      </c>
      <c r="O43" s="10"/>
      <c r="P43" s="60">
        <f t="shared" si="8"/>
        <v>0</v>
      </c>
      <c r="Q43" s="61"/>
      <c r="R43" s="61"/>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3">
        <f t="shared" si="9"/>
        <v>0</v>
      </c>
      <c r="BB43" s="63">
        <f t="shared" si="10"/>
        <v>0</v>
      </c>
      <c r="BC43" s="11" t="str">
        <f t="shared" si="11"/>
        <v>INR Zero Only</v>
      </c>
      <c r="IE43" s="52">
        <v>31.01</v>
      </c>
      <c r="IF43" s="52" t="s">
        <v>30</v>
      </c>
      <c r="IG43" s="52" t="s">
        <v>71</v>
      </c>
      <c r="IH43" s="52">
        <v>153.223</v>
      </c>
      <c r="II43" s="52" t="s">
        <v>28</v>
      </c>
    </row>
    <row r="44" spans="1:243" s="51" customFormat="1" ht="65.25" customHeight="1">
      <c r="A44" s="3">
        <v>32</v>
      </c>
      <c r="B44" s="68" t="s">
        <v>129</v>
      </c>
      <c r="C44" s="4"/>
      <c r="D44" s="76">
        <v>4</v>
      </c>
      <c r="E44" s="76" t="s">
        <v>149</v>
      </c>
      <c r="F44" s="5">
        <v>131</v>
      </c>
      <c r="G44" s="6"/>
      <c r="H44" s="7"/>
      <c r="I44" s="3" t="s">
        <v>29</v>
      </c>
      <c r="J44" s="8">
        <f t="shared" si="6"/>
        <v>1</v>
      </c>
      <c r="K44" s="6" t="s">
        <v>35</v>
      </c>
      <c r="L44" s="6" t="s">
        <v>7</v>
      </c>
      <c r="M44" s="58"/>
      <c r="N44" s="59">
        <f t="shared" si="7"/>
        <v>0</v>
      </c>
      <c r="O44" s="10"/>
      <c r="P44" s="60">
        <f t="shared" si="8"/>
        <v>0</v>
      </c>
      <c r="Q44" s="61"/>
      <c r="R44" s="61"/>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3">
        <f t="shared" si="9"/>
        <v>0</v>
      </c>
      <c r="BB44" s="63">
        <f t="shared" si="10"/>
        <v>0</v>
      </c>
      <c r="BC44" s="11" t="str">
        <f t="shared" si="11"/>
        <v>INR Zero Only</v>
      </c>
      <c r="IE44" s="52">
        <v>32.01</v>
      </c>
      <c r="IF44" s="52" t="s">
        <v>30</v>
      </c>
      <c r="IG44" s="52" t="s">
        <v>72</v>
      </c>
      <c r="IH44" s="52">
        <v>154.223</v>
      </c>
      <c r="II44" s="52" t="s">
        <v>28</v>
      </c>
    </row>
    <row r="45" spans="1:243" s="51" customFormat="1" ht="51.75" customHeight="1">
      <c r="A45" s="3">
        <v>33</v>
      </c>
      <c r="B45" s="68" t="s">
        <v>130</v>
      </c>
      <c r="C45" s="4"/>
      <c r="D45" s="76">
        <v>36</v>
      </c>
      <c r="E45" s="76" t="s">
        <v>151</v>
      </c>
      <c r="F45" s="5">
        <v>132</v>
      </c>
      <c r="G45" s="6"/>
      <c r="H45" s="7"/>
      <c r="I45" s="3" t="s">
        <v>29</v>
      </c>
      <c r="J45" s="8">
        <f t="shared" si="6"/>
        <v>1</v>
      </c>
      <c r="K45" s="6" t="s">
        <v>35</v>
      </c>
      <c r="L45" s="6" t="s">
        <v>7</v>
      </c>
      <c r="M45" s="58"/>
      <c r="N45" s="59">
        <f t="shared" si="7"/>
        <v>0</v>
      </c>
      <c r="O45" s="10"/>
      <c r="P45" s="60">
        <f t="shared" si="8"/>
        <v>0</v>
      </c>
      <c r="Q45" s="61"/>
      <c r="R45" s="61"/>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3">
        <f t="shared" si="9"/>
        <v>0</v>
      </c>
      <c r="BB45" s="63">
        <f t="shared" si="10"/>
        <v>0</v>
      </c>
      <c r="BC45" s="11" t="str">
        <f t="shared" si="11"/>
        <v>INR Zero Only</v>
      </c>
      <c r="IE45" s="52">
        <v>33.01</v>
      </c>
      <c r="IF45" s="52" t="s">
        <v>30</v>
      </c>
      <c r="IG45" s="52" t="s">
        <v>73</v>
      </c>
      <c r="IH45" s="52">
        <v>155.223</v>
      </c>
      <c r="II45" s="52" t="s">
        <v>28</v>
      </c>
    </row>
    <row r="46" spans="1:243" s="51" customFormat="1" ht="66" customHeight="1">
      <c r="A46" s="3">
        <v>34</v>
      </c>
      <c r="B46" s="68" t="s">
        <v>131</v>
      </c>
      <c r="C46" s="4"/>
      <c r="D46" s="76">
        <v>2</v>
      </c>
      <c r="E46" s="76" t="s">
        <v>152</v>
      </c>
      <c r="F46" s="5">
        <v>133</v>
      </c>
      <c r="G46" s="6"/>
      <c r="H46" s="7"/>
      <c r="I46" s="3" t="s">
        <v>29</v>
      </c>
      <c r="J46" s="8">
        <f t="shared" si="6"/>
        <v>1</v>
      </c>
      <c r="K46" s="6" t="s">
        <v>35</v>
      </c>
      <c r="L46" s="6" t="s">
        <v>7</v>
      </c>
      <c r="M46" s="58"/>
      <c r="N46" s="59">
        <f t="shared" si="7"/>
        <v>0</v>
      </c>
      <c r="O46" s="10"/>
      <c r="P46" s="60">
        <f t="shared" si="8"/>
        <v>0</v>
      </c>
      <c r="Q46" s="61"/>
      <c r="R46" s="61"/>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3">
        <f t="shared" si="9"/>
        <v>0</v>
      </c>
      <c r="BB46" s="63">
        <f t="shared" si="10"/>
        <v>0</v>
      </c>
      <c r="BC46" s="11" t="str">
        <f t="shared" si="11"/>
        <v>INR Zero Only</v>
      </c>
      <c r="IE46" s="52">
        <v>34.01</v>
      </c>
      <c r="IF46" s="52" t="s">
        <v>30</v>
      </c>
      <c r="IG46" s="52" t="s">
        <v>74</v>
      </c>
      <c r="IH46" s="52">
        <v>156.223</v>
      </c>
      <c r="II46" s="52" t="s">
        <v>28</v>
      </c>
    </row>
    <row r="47" spans="1:243" s="51" customFormat="1" ht="51.75" customHeight="1">
      <c r="A47" s="3">
        <v>35</v>
      </c>
      <c r="B47" s="68" t="s">
        <v>132</v>
      </c>
      <c r="C47" s="4"/>
      <c r="D47" s="76">
        <v>4</v>
      </c>
      <c r="E47" s="76" t="s">
        <v>149</v>
      </c>
      <c r="F47" s="5">
        <v>134</v>
      </c>
      <c r="G47" s="6"/>
      <c r="H47" s="7"/>
      <c r="I47" s="3" t="s">
        <v>29</v>
      </c>
      <c r="J47" s="8">
        <f t="shared" si="6"/>
        <v>1</v>
      </c>
      <c r="K47" s="6" t="s">
        <v>35</v>
      </c>
      <c r="L47" s="6" t="s">
        <v>7</v>
      </c>
      <c r="M47" s="58"/>
      <c r="N47" s="59">
        <f t="shared" si="7"/>
        <v>0</v>
      </c>
      <c r="O47" s="10"/>
      <c r="P47" s="60">
        <f t="shared" si="8"/>
        <v>0</v>
      </c>
      <c r="Q47" s="61"/>
      <c r="R47" s="61"/>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3">
        <f t="shared" si="9"/>
        <v>0</v>
      </c>
      <c r="BB47" s="63">
        <f t="shared" si="10"/>
        <v>0</v>
      </c>
      <c r="BC47" s="11" t="str">
        <f t="shared" si="11"/>
        <v>INR Zero Only</v>
      </c>
      <c r="IE47" s="52">
        <v>35.01</v>
      </c>
      <c r="IF47" s="52" t="s">
        <v>30</v>
      </c>
      <c r="IG47" s="52" t="s">
        <v>75</v>
      </c>
      <c r="IH47" s="52">
        <v>157.223</v>
      </c>
      <c r="II47" s="52" t="s">
        <v>28</v>
      </c>
    </row>
    <row r="48" spans="1:243" s="51" customFormat="1" ht="39.75" customHeight="1">
      <c r="A48" s="3">
        <v>36</v>
      </c>
      <c r="B48" s="68" t="s">
        <v>133</v>
      </c>
      <c r="C48" s="4"/>
      <c r="D48" s="76">
        <v>36</v>
      </c>
      <c r="E48" s="76" t="s">
        <v>149</v>
      </c>
      <c r="F48" s="5">
        <v>135</v>
      </c>
      <c r="G48" s="6"/>
      <c r="H48" s="7"/>
      <c r="I48" s="3" t="s">
        <v>29</v>
      </c>
      <c r="J48" s="8">
        <f t="shared" si="6"/>
        <v>1</v>
      </c>
      <c r="K48" s="6" t="s">
        <v>35</v>
      </c>
      <c r="L48" s="6" t="s">
        <v>7</v>
      </c>
      <c r="M48" s="58"/>
      <c r="N48" s="59">
        <f t="shared" si="7"/>
        <v>0</v>
      </c>
      <c r="O48" s="10"/>
      <c r="P48" s="60">
        <f t="shared" si="8"/>
        <v>0</v>
      </c>
      <c r="Q48" s="61"/>
      <c r="R48" s="61"/>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3">
        <f t="shared" si="9"/>
        <v>0</v>
      </c>
      <c r="BB48" s="63">
        <f t="shared" si="10"/>
        <v>0</v>
      </c>
      <c r="BC48" s="11" t="str">
        <f t="shared" si="11"/>
        <v>INR Zero Only</v>
      </c>
      <c r="IE48" s="52">
        <v>36.01</v>
      </c>
      <c r="IF48" s="52" t="s">
        <v>30</v>
      </c>
      <c r="IG48" s="52" t="s">
        <v>76</v>
      </c>
      <c r="IH48" s="52">
        <v>158.223</v>
      </c>
      <c r="II48" s="52" t="s">
        <v>28</v>
      </c>
    </row>
    <row r="49" spans="1:243" s="51" customFormat="1" ht="36" customHeight="1">
      <c r="A49" s="3">
        <v>37</v>
      </c>
      <c r="B49" s="68" t="s">
        <v>134</v>
      </c>
      <c r="C49" s="4"/>
      <c r="D49" s="76">
        <v>6</v>
      </c>
      <c r="E49" s="76" t="s">
        <v>149</v>
      </c>
      <c r="F49" s="5">
        <v>136</v>
      </c>
      <c r="G49" s="6"/>
      <c r="H49" s="7"/>
      <c r="I49" s="3" t="s">
        <v>29</v>
      </c>
      <c r="J49" s="8">
        <f t="shared" si="6"/>
        <v>1</v>
      </c>
      <c r="K49" s="6" t="s">
        <v>35</v>
      </c>
      <c r="L49" s="6" t="s">
        <v>7</v>
      </c>
      <c r="M49" s="58"/>
      <c r="N49" s="59">
        <f t="shared" si="7"/>
        <v>0</v>
      </c>
      <c r="O49" s="10"/>
      <c r="P49" s="60">
        <f t="shared" si="8"/>
        <v>0</v>
      </c>
      <c r="Q49" s="61"/>
      <c r="R49" s="61"/>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3">
        <f t="shared" si="9"/>
        <v>0</v>
      </c>
      <c r="BB49" s="63">
        <f t="shared" si="10"/>
        <v>0</v>
      </c>
      <c r="BC49" s="11" t="str">
        <f t="shared" si="11"/>
        <v>INR Zero Only</v>
      </c>
      <c r="IE49" s="52">
        <v>37.01</v>
      </c>
      <c r="IF49" s="52" t="s">
        <v>30</v>
      </c>
      <c r="IG49" s="52" t="s">
        <v>77</v>
      </c>
      <c r="IH49" s="52">
        <v>159.223</v>
      </c>
      <c r="II49" s="52" t="s">
        <v>28</v>
      </c>
    </row>
    <row r="50" spans="1:243" s="51" customFormat="1" ht="44.25" customHeight="1">
      <c r="A50" s="3">
        <v>38</v>
      </c>
      <c r="B50" s="72" t="s">
        <v>135</v>
      </c>
      <c r="C50" s="4"/>
      <c r="D50" s="77">
        <v>3</v>
      </c>
      <c r="E50" s="76" t="s">
        <v>149</v>
      </c>
      <c r="F50" s="5">
        <v>137</v>
      </c>
      <c r="G50" s="6"/>
      <c r="H50" s="7"/>
      <c r="I50" s="3" t="s">
        <v>29</v>
      </c>
      <c r="J50" s="8">
        <f t="shared" si="6"/>
        <v>1</v>
      </c>
      <c r="K50" s="6" t="s">
        <v>35</v>
      </c>
      <c r="L50" s="6" t="s">
        <v>7</v>
      </c>
      <c r="M50" s="58"/>
      <c r="N50" s="59">
        <f t="shared" si="7"/>
        <v>0</v>
      </c>
      <c r="O50" s="10"/>
      <c r="P50" s="60">
        <f t="shared" si="8"/>
        <v>0</v>
      </c>
      <c r="Q50" s="61"/>
      <c r="R50" s="61"/>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3">
        <f t="shared" si="9"/>
        <v>0</v>
      </c>
      <c r="BB50" s="63">
        <f t="shared" si="10"/>
        <v>0</v>
      </c>
      <c r="BC50" s="11" t="str">
        <f t="shared" si="11"/>
        <v>INR Zero Only</v>
      </c>
      <c r="IE50" s="52">
        <v>38.01</v>
      </c>
      <c r="IF50" s="52" t="s">
        <v>30</v>
      </c>
      <c r="IG50" s="52" t="s">
        <v>78</v>
      </c>
      <c r="IH50" s="52">
        <v>160.223</v>
      </c>
      <c r="II50" s="52" t="s">
        <v>28</v>
      </c>
    </row>
    <row r="51" spans="1:243" s="51" customFormat="1" ht="51.75" customHeight="1">
      <c r="A51" s="3">
        <v>39</v>
      </c>
      <c r="B51" s="68" t="s">
        <v>136</v>
      </c>
      <c r="C51" s="4"/>
      <c r="D51" s="76">
        <v>9</v>
      </c>
      <c r="E51" s="76" t="s">
        <v>149</v>
      </c>
      <c r="F51" s="5">
        <v>138</v>
      </c>
      <c r="G51" s="6"/>
      <c r="H51" s="7"/>
      <c r="I51" s="3" t="s">
        <v>29</v>
      </c>
      <c r="J51" s="8">
        <f t="shared" si="6"/>
        <v>1</v>
      </c>
      <c r="K51" s="6" t="s">
        <v>35</v>
      </c>
      <c r="L51" s="6" t="s">
        <v>7</v>
      </c>
      <c r="M51" s="58"/>
      <c r="N51" s="59">
        <f t="shared" si="7"/>
        <v>0</v>
      </c>
      <c r="O51" s="10"/>
      <c r="P51" s="60">
        <f t="shared" si="8"/>
        <v>0</v>
      </c>
      <c r="Q51" s="61"/>
      <c r="R51" s="61"/>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3">
        <f t="shared" si="9"/>
        <v>0</v>
      </c>
      <c r="BB51" s="63">
        <f t="shared" si="10"/>
        <v>0</v>
      </c>
      <c r="BC51" s="11" t="str">
        <f t="shared" si="11"/>
        <v>INR Zero Only</v>
      </c>
      <c r="IE51" s="52">
        <v>39.01</v>
      </c>
      <c r="IF51" s="52" t="s">
        <v>30</v>
      </c>
      <c r="IG51" s="52" t="s">
        <v>79</v>
      </c>
      <c r="IH51" s="52">
        <v>161.223</v>
      </c>
      <c r="II51" s="52" t="s">
        <v>28</v>
      </c>
    </row>
    <row r="52" spans="1:243" s="51" customFormat="1" ht="51.75" customHeight="1">
      <c r="A52" s="3">
        <v>40</v>
      </c>
      <c r="B52" s="68" t="s">
        <v>137</v>
      </c>
      <c r="C52" s="4"/>
      <c r="D52" s="76">
        <v>4</v>
      </c>
      <c r="E52" s="76" t="s">
        <v>149</v>
      </c>
      <c r="F52" s="5">
        <v>139</v>
      </c>
      <c r="G52" s="6"/>
      <c r="H52" s="7"/>
      <c r="I52" s="3" t="s">
        <v>29</v>
      </c>
      <c r="J52" s="8">
        <f t="shared" si="6"/>
        <v>1</v>
      </c>
      <c r="K52" s="6" t="s">
        <v>35</v>
      </c>
      <c r="L52" s="6" t="s">
        <v>7</v>
      </c>
      <c r="M52" s="58"/>
      <c r="N52" s="59">
        <f t="shared" si="7"/>
        <v>0</v>
      </c>
      <c r="O52" s="10"/>
      <c r="P52" s="60">
        <f t="shared" si="8"/>
        <v>0</v>
      </c>
      <c r="Q52" s="61"/>
      <c r="R52" s="61"/>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3">
        <f t="shared" si="9"/>
        <v>0</v>
      </c>
      <c r="BB52" s="63">
        <f t="shared" si="10"/>
        <v>0</v>
      </c>
      <c r="BC52" s="11" t="str">
        <f t="shared" si="11"/>
        <v>INR Zero Only</v>
      </c>
      <c r="IE52" s="52">
        <v>40.01</v>
      </c>
      <c r="IF52" s="52" t="s">
        <v>30</v>
      </c>
      <c r="IG52" s="52" t="s">
        <v>80</v>
      </c>
      <c r="IH52" s="52">
        <v>162.223</v>
      </c>
      <c r="II52" s="52" t="s">
        <v>28</v>
      </c>
    </row>
    <row r="53" spans="1:243" s="51" customFormat="1" ht="83.25" customHeight="1">
      <c r="A53" s="3">
        <v>41</v>
      </c>
      <c r="B53" s="68" t="s">
        <v>138</v>
      </c>
      <c r="C53" s="4"/>
      <c r="D53" s="76">
        <v>2</v>
      </c>
      <c r="E53" s="76" t="s">
        <v>149</v>
      </c>
      <c r="F53" s="5">
        <v>140</v>
      </c>
      <c r="G53" s="6"/>
      <c r="H53" s="7"/>
      <c r="I53" s="3" t="s">
        <v>29</v>
      </c>
      <c r="J53" s="8">
        <f t="shared" si="6"/>
        <v>1</v>
      </c>
      <c r="K53" s="6" t="s">
        <v>35</v>
      </c>
      <c r="L53" s="6" t="s">
        <v>7</v>
      </c>
      <c r="M53" s="58"/>
      <c r="N53" s="59">
        <f t="shared" si="7"/>
        <v>0</v>
      </c>
      <c r="O53" s="10"/>
      <c r="P53" s="60">
        <f t="shared" si="8"/>
        <v>0</v>
      </c>
      <c r="Q53" s="61"/>
      <c r="R53" s="61"/>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3">
        <f t="shared" si="9"/>
        <v>0</v>
      </c>
      <c r="BB53" s="63">
        <f t="shared" si="10"/>
        <v>0</v>
      </c>
      <c r="BC53" s="11" t="str">
        <f t="shared" si="11"/>
        <v>INR Zero Only</v>
      </c>
      <c r="IE53" s="52">
        <v>41.01</v>
      </c>
      <c r="IF53" s="52" t="s">
        <v>30</v>
      </c>
      <c r="IG53" s="52" t="s">
        <v>81</v>
      </c>
      <c r="IH53" s="52">
        <v>163.223</v>
      </c>
      <c r="II53" s="52" t="s">
        <v>28</v>
      </c>
    </row>
    <row r="54" spans="1:243" s="51" customFormat="1" ht="36.75" customHeight="1">
      <c r="A54" s="3">
        <v>42</v>
      </c>
      <c r="B54" s="68" t="s">
        <v>139</v>
      </c>
      <c r="C54" s="4"/>
      <c r="D54" s="76">
        <v>42</v>
      </c>
      <c r="E54" s="76" t="s">
        <v>149</v>
      </c>
      <c r="F54" s="5">
        <v>141</v>
      </c>
      <c r="G54" s="6"/>
      <c r="H54" s="7"/>
      <c r="I54" s="3" t="s">
        <v>29</v>
      </c>
      <c r="J54" s="8">
        <f t="shared" si="6"/>
        <v>1</v>
      </c>
      <c r="K54" s="6" t="s">
        <v>35</v>
      </c>
      <c r="L54" s="6" t="s">
        <v>7</v>
      </c>
      <c r="M54" s="58"/>
      <c r="N54" s="59">
        <f t="shared" si="7"/>
        <v>0</v>
      </c>
      <c r="O54" s="10"/>
      <c r="P54" s="60">
        <f t="shared" si="8"/>
        <v>0</v>
      </c>
      <c r="Q54" s="61"/>
      <c r="R54" s="61"/>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3">
        <f t="shared" si="9"/>
        <v>0</v>
      </c>
      <c r="BB54" s="63">
        <f t="shared" si="10"/>
        <v>0</v>
      </c>
      <c r="BC54" s="11" t="str">
        <f t="shared" si="11"/>
        <v>INR Zero Only</v>
      </c>
      <c r="IE54" s="52">
        <v>42.01</v>
      </c>
      <c r="IF54" s="52" t="s">
        <v>30</v>
      </c>
      <c r="IG54" s="52" t="s">
        <v>82</v>
      </c>
      <c r="IH54" s="52">
        <v>164.223</v>
      </c>
      <c r="II54" s="52" t="s">
        <v>28</v>
      </c>
    </row>
    <row r="55" spans="1:243" s="51" customFormat="1" ht="51.75" customHeight="1">
      <c r="A55" s="3">
        <v>43</v>
      </c>
      <c r="B55" s="71" t="s">
        <v>140</v>
      </c>
      <c r="C55" s="4"/>
      <c r="D55" s="76">
        <v>2</v>
      </c>
      <c r="E55" s="76" t="s">
        <v>149</v>
      </c>
      <c r="F55" s="5">
        <v>142</v>
      </c>
      <c r="G55" s="6"/>
      <c r="H55" s="7"/>
      <c r="I55" s="3" t="s">
        <v>29</v>
      </c>
      <c r="J55" s="8">
        <f t="shared" si="6"/>
        <v>1</v>
      </c>
      <c r="K55" s="6" t="s">
        <v>35</v>
      </c>
      <c r="L55" s="6" t="s">
        <v>7</v>
      </c>
      <c r="M55" s="58"/>
      <c r="N55" s="59">
        <f t="shared" si="7"/>
        <v>0</v>
      </c>
      <c r="O55" s="10"/>
      <c r="P55" s="60">
        <f t="shared" si="8"/>
        <v>0</v>
      </c>
      <c r="Q55" s="61"/>
      <c r="R55" s="61"/>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3">
        <f t="shared" si="9"/>
        <v>0</v>
      </c>
      <c r="BB55" s="63">
        <f t="shared" si="10"/>
        <v>0</v>
      </c>
      <c r="BC55" s="11" t="str">
        <f t="shared" si="11"/>
        <v>INR Zero Only</v>
      </c>
      <c r="IE55" s="52">
        <v>43.01</v>
      </c>
      <c r="IF55" s="52" t="s">
        <v>30</v>
      </c>
      <c r="IG55" s="52" t="s">
        <v>83</v>
      </c>
      <c r="IH55" s="52">
        <v>165.223</v>
      </c>
      <c r="II55" s="52" t="s">
        <v>28</v>
      </c>
    </row>
    <row r="56" spans="1:243" s="51" customFormat="1" ht="57" customHeight="1">
      <c r="A56" s="3">
        <v>44</v>
      </c>
      <c r="B56" s="71" t="s">
        <v>141</v>
      </c>
      <c r="C56" s="4"/>
      <c r="D56" s="76">
        <v>4</v>
      </c>
      <c r="E56" s="76" t="s">
        <v>149</v>
      </c>
      <c r="F56" s="5">
        <v>143</v>
      </c>
      <c r="G56" s="6"/>
      <c r="H56" s="7"/>
      <c r="I56" s="3" t="s">
        <v>29</v>
      </c>
      <c r="J56" s="8">
        <f t="shared" si="6"/>
        <v>1</v>
      </c>
      <c r="K56" s="6" t="s">
        <v>35</v>
      </c>
      <c r="L56" s="6" t="s">
        <v>7</v>
      </c>
      <c r="M56" s="58"/>
      <c r="N56" s="59">
        <f t="shared" si="7"/>
        <v>0</v>
      </c>
      <c r="O56" s="10"/>
      <c r="P56" s="60">
        <f t="shared" si="8"/>
        <v>0</v>
      </c>
      <c r="Q56" s="61"/>
      <c r="R56" s="61"/>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3">
        <f t="shared" si="9"/>
        <v>0</v>
      </c>
      <c r="BB56" s="63">
        <f t="shared" si="10"/>
        <v>0</v>
      </c>
      <c r="BC56" s="11" t="str">
        <f t="shared" si="11"/>
        <v>INR Zero Only</v>
      </c>
      <c r="IE56" s="52">
        <v>44.01</v>
      </c>
      <c r="IF56" s="52" t="s">
        <v>30</v>
      </c>
      <c r="IG56" s="52" t="s">
        <v>84</v>
      </c>
      <c r="IH56" s="52">
        <v>166.223</v>
      </c>
      <c r="II56" s="52" t="s">
        <v>28</v>
      </c>
    </row>
    <row r="57" spans="1:243" s="51" customFormat="1" ht="51.75" customHeight="1">
      <c r="A57" s="3">
        <v>45</v>
      </c>
      <c r="B57" s="68" t="s">
        <v>142</v>
      </c>
      <c r="C57" s="4"/>
      <c r="D57" s="76">
        <v>4</v>
      </c>
      <c r="E57" s="76" t="s">
        <v>149</v>
      </c>
      <c r="F57" s="5">
        <v>144</v>
      </c>
      <c r="G57" s="6"/>
      <c r="H57" s="7"/>
      <c r="I57" s="3" t="s">
        <v>29</v>
      </c>
      <c r="J57" s="8">
        <f t="shared" si="6"/>
        <v>1</v>
      </c>
      <c r="K57" s="6" t="s">
        <v>35</v>
      </c>
      <c r="L57" s="6" t="s">
        <v>7</v>
      </c>
      <c r="M57" s="58"/>
      <c r="N57" s="59">
        <f t="shared" si="7"/>
        <v>0</v>
      </c>
      <c r="O57" s="10"/>
      <c r="P57" s="60">
        <f t="shared" si="8"/>
        <v>0</v>
      </c>
      <c r="Q57" s="61"/>
      <c r="R57" s="61"/>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3">
        <f t="shared" si="9"/>
        <v>0</v>
      </c>
      <c r="BB57" s="63">
        <f t="shared" si="10"/>
        <v>0</v>
      </c>
      <c r="BC57" s="11" t="str">
        <f t="shared" si="11"/>
        <v>INR Zero Only</v>
      </c>
      <c r="IE57" s="52">
        <v>45.01</v>
      </c>
      <c r="IF57" s="52" t="s">
        <v>30</v>
      </c>
      <c r="IG57" s="52" t="s">
        <v>85</v>
      </c>
      <c r="IH57" s="52">
        <v>167.223</v>
      </c>
      <c r="II57" s="52" t="s">
        <v>28</v>
      </c>
    </row>
    <row r="58" spans="1:243" s="51" customFormat="1" ht="48" customHeight="1">
      <c r="A58" s="3">
        <v>46</v>
      </c>
      <c r="B58" s="68" t="s">
        <v>143</v>
      </c>
      <c r="C58" s="4"/>
      <c r="D58" s="76">
        <v>10</v>
      </c>
      <c r="E58" s="76" t="s">
        <v>148</v>
      </c>
      <c r="F58" s="5">
        <v>145</v>
      </c>
      <c r="G58" s="6"/>
      <c r="H58" s="7"/>
      <c r="I58" s="3" t="s">
        <v>29</v>
      </c>
      <c r="J58" s="8">
        <f t="shared" si="6"/>
        <v>1</v>
      </c>
      <c r="K58" s="6" t="s">
        <v>35</v>
      </c>
      <c r="L58" s="6" t="s">
        <v>7</v>
      </c>
      <c r="M58" s="58"/>
      <c r="N58" s="59">
        <f t="shared" si="7"/>
        <v>0</v>
      </c>
      <c r="O58" s="10"/>
      <c r="P58" s="60">
        <f t="shared" si="8"/>
        <v>0</v>
      </c>
      <c r="Q58" s="61"/>
      <c r="R58" s="61"/>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3">
        <f t="shared" si="9"/>
        <v>0</v>
      </c>
      <c r="BB58" s="63">
        <f t="shared" si="10"/>
        <v>0</v>
      </c>
      <c r="BC58" s="11" t="str">
        <f t="shared" si="11"/>
        <v>INR Zero Only</v>
      </c>
      <c r="IE58" s="52">
        <v>46.01</v>
      </c>
      <c r="IF58" s="52" t="s">
        <v>30</v>
      </c>
      <c r="IG58" s="52" t="s">
        <v>86</v>
      </c>
      <c r="IH58" s="52">
        <v>168.223</v>
      </c>
      <c r="II58" s="52" t="s">
        <v>28</v>
      </c>
    </row>
    <row r="59" spans="1:243" s="51" customFormat="1" ht="36" customHeight="1">
      <c r="A59" s="3">
        <v>47</v>
      </c>
      <c r="B59" s="68" t="s">
        <v>144</v>
      </c>
      <c r="C59" s="4"/>
      <c r="D59" s="76">
        <v>10</v>
      </c>
      <c r="E59" s="76" t="s">
        <v>148</v>
      </c>
      <c r="F59" s="5">
        <v>146</v>
      </c>
      <c r="G59" s="6"/>
      <c r="H59" s="7"/>
      <c r="I59" s="3" t="s">
        <v>29</v>
      </c>
      <c r="J59" s="8">
        <f t="shared" si="6"/>
        <v>1</v>
      </c>
      <c r="K59" s="6" t="s">
        <v>35</v>
      </c>
      <c r="L59" s="6" t="s">
        <v>7</v>
      </c>
      <c r="M59" s="58"/>
      <c r="N59" s="59">
        <f t="shared" si="7"/>
        <v>0</v>
      </c>
      <c r="O59" s="10"/>
      <c r="P59" s="60">
        <f t="shared" si="8"/>
        <v>0</v>
      </c>
      <c r="Q59" s="61"/>
      <c r="R59" s="61"/>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3">
        <f t="shared" si="9"/>
        <v>0</v>
      </c>
      <c r="BB59" s="63">
        <f t="shared" si="10"/>
        <v>0</v>
      </c>
      <c r="BC59" s="11" t="str">
        <f t="shared" si="11"/>
        <v>INR Zero Only</v>
      </c>
      <c r="IE59" s="52">
        <v>47.01</v>
      </c>
      <c r="IF59" s="52" t="s">
        <v>30</v>
      </c>
      <c r="IG59" s="52" t="s">
        <v>87</v>
      </c>
      <c r="IH59" s="52">
        <v>169.223</v>
      </c>
      <c r="II59" s="52" t="s">
        <v>28</v>
      </c>
    </row>
    <row r="60" spans="1:243" s="51" customFormat="1" ht="49.5" customHeight="1">
      <c r="A60" s="3">
        <v>48</v>
      </c>
      <c r="B60" s="73" t="s">
        <v>145</v>
      </c>
      <c r="C60" s="4"/>
      <c r="D60" s="80">
        <v>60</v>
      </c>
      <c r="E60" s="76" t="s">
        <v>148</v>
      </c>
      <c r="F60" s="5">
        <v>147</v>
      </c>
      <c r="G60" s="6"/>
      <c r="H60" s="7"/>
      <c r="I60" s="3" t="s">
        <v>29</v>
      </c>
      <c r="J60" s="8">
        <f t="shared" si="6"/>
        <v>1</v>
      </c>
      <c r="K60" s="6" t="s">
        <v>35</v>
      </c>
      <c r="L60" s="6" t="s">
        <v>7</v>
      </c>
      <c r="M60" s="58"/>
      <c r="N60" s="59">
        <f t="shared" si="7"/>
        <v>0</v>
      </c>
      <c r="O60" s="10"/>
      <c r="P60" s="60">
        <f t="shared" si="8"/>
        <v>0</v>
      </c>
      <c r="Q60" s="61"/>
      <c r="R60" s="61"/>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3">
        <f t="shared" si="9"/>
        <v>0</v>
      </c>
      <c r="BB60" s="63">
        <f t="shared" si="10"/>
        <v>0</v>
      </c>
      <c r="BC60" s="11" t="str">
        <f t="shared" si="11"/>
        <v>INR Zero Only</v>
      </c>
      <c r="IE60" s="52">
        <v>48.01</v>
      </c>
      <c r="IF60" s="52" t="s">
        <v>30</v>
      </c>
      <c r="IG60" s="52" t="s">
        <v>88</v>
      </c>
      <c r="IH60" s="52">
        <v>170.223</v>
      </c>
      <c r="II60" s="52" t="s">
        <v>28</v>
      </c>
    </row>
    <row r="61" spans="1:243" s="51" customFormat="1" ht="37.5" customHeight="1">
      <c r="A61" s="3">
        <v>49</v>
      </c>
      <c r="B61" s="71" t="s">
        <v>146</v>
      </c>
      <c r="C61" s="4"/>
      <c r="D61" s="78">
        <v>208</v>
      </c>
      <c r="E61" s="78" t="s">
        <v>148</v>
      </c>
      <c r="F61" s="5">
        <v>148</v>
      </c>
      <c r="G61" s="6"/>
      <c r="H61" s="7"/>
      <c r="I61" s="3" t="s">
        <v>29</v>
      </c>
      <c r="J61" s="8">
        <f t="shared" si="6"/>
        <v>1</v>
      </c>
      <c r="K61" s="6" t="s">
        <v>35</v>
      </c>
      <c r="L61" s="6" t="s">
        <v>7</v>
      </c>
      <c r="M61" s="58"/>
      <c r="N61" s="59">
        <f t="shared" si="7"/>
        <v>0</v>
      </c>
      <c r="O61" s="10"/>
      <c r="P61" s="60">
        <f t="shared" si="8"/>
        <v>0</v>
      </c>
      <c r="Q61" s="61"/>
      <c r="R61" s="61"/>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3">
        <f t="shared" si="9"/>
        <v>0</v>
      </c>
      <c r="BB61" s="63">
        <f t="shared" si="10"/>
        <v>0</v>
      </c>
      <c r="BC61" s="11" t="str">
        <f t="shared" si="11"/>
        <v>INR Zero Only</v>
      </c>
      <c r="IE61" s="52">
        <v>49.01</v>
      </c>
      <c r="IF61" s="52" t="s">
        <v>30</v>
      </c>
      <c r="IG61" s="52" t="s">
        <v>89</v>
      </c>
      <c r="IH61" s="52">
        <v>171.223</v>
      </c>
      <c r="II61" s="52" t="s">
        <v>28</v>
      </c>
    </row>
    <row r="62" spans="1:243" s="51" customFormat="1" ht="50.25" customHeight="1">
      <c r="A62" s="12" t="s">
        <v>33</v>
      </c>
      <c r="B62" s="13"/>
      <c r="C62" s="14"/>
      <c r="D62" s="15">
        <f>SUM(D13:D61)</f>
        <v>2319.72</v>
      </c>
      <c r="E62" s="16"/>
      <c r="F62" s="16"/>
      <c r="G62" s="16"/>
      <c r="H62" s="17"/>
      <c r="I62" s="17"/>
      <c r="J62" s="17"/>
      <c r="K62" s="17"/>
      <c r="L62" s="18"/>
      <c r="M62" s="81"/>
      <c r="N62" s="64">
        <f>SUM(N13:N61)</f>
        <v>0</v>
      </c>
      <c r="O62" s="19"/>
      <c r="P62" s="64">
        <f>SUM(P13:P61)</f>
        <v>0</v>
      </c>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6">
        <f>SUM(BA13:BA13)</f>
        <v>0</v>
      </c>
      <c r="BB62" s="67">
        <f>SUM(BB13:BB61)</f>
        <v>0</v>
      </c>
      <c r="BC62" s="11" t="str">
        <f>SpellNumber($E$2,BB62)</f>
        <v>INR Zero Only</v>
      </c>
      <c r="IE62" s="52">
        <v>4</v>
      </c>
      <c r="IF62" s="52" t="s">
        <v>31</v>
      </c>
      <c r="IG62" s="52" t="s">
        <v>32</v>
      </c>
      <c r="IH62" s="52">
        <v>10</v>
      </c>
      <c r="II62" s="52" t="s">
        <v>28</v>
      </c>
    </row>
    <row r="63" spans="1:243" s="53" customFormat="1" ht="39" customHeight="1" hidden="1">
      <c r="A63" s="13" t="s">
        <v>37</v>
      </c>
      <c r="B63" s="20"/>
      <c r="C63" s="21"/>
      <c r="D63" s="1"/>
      <c r="E63" s="2" t="s">
        <v>34</v>
      </c>
      <c r="F63" s="22"/>
      <c r="G63" s="23"/>
      <c r="H63" s="24"/>
      <c r="I63" s="24"/>
      <c r="J63" s="24"/>
      <c r="K63" s="1"/>
      <c r="L63" s="25"/>
      <c r="M63" s="9">
        <v>10000</v>
      </c>
      <c r="N63" s="26"/>
      <c r="O63" s="27"/>
      <c r="P63" s="27"/>
      <c r="Q63" s="27"/>
      <c r="R63" s="27"/>
      <c r="S63" s="27"/>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8">
        <f>IF(ISBLANK(F63),0,IF(E63="Excess (+)",ROUND(BA62+(BA62*F63),2),IF(E63="Less (-)",ROUND(BA62+(BA62*F63*(-1)),2),0)))</f>
        <v>0</v>
      </c>
      <c r="BB63" s="29">
        <f>ROUND(BA63,0)</f>
        <v>0</v>
      </c>
      <c r="BC63" s="30" t="str">
        <f>SpellNumber(L63,BB63)</f>
        <v> Zero Only</v>
      </c>
      <c r="IE63" s="54"/>
      <c r="IF63" s="54"/>
      <c r="IG63" s="54"/>
      <c r="IH63" s="54"/>
      <c r="II63" s="54"/>
    </row>
    <row r="64" spans="1:243" s="53" customFormat="1" ht="51" customHeight="1">
      <c r="A64" s="12" t="s">
        <v>36</v>
      </c>
      <c r="B64" s="31"/>
      <c r="C64" s="85" t="str">
        <f>SpellNumber($E$2,BB62)</f>
        <v>INR Zero Only</v>
      </c>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7"/>
      <c r="IE64" s="54"/>
      <c r="IF64" s="54"/>
      <c r="IG64" s="54"/>
      <c r="IH64" s="54"/>
      <c r="II64" s="54"/>
    </row>
    <row r="65" spans="3:243" s="46" customFormat="1" ht="15">
      <c r="C65" s="55"/>
      <c r="D65" s="55"/>
      <c r="E65" s="55"/>
      <c r="F65" s="55"/>
      <c r="G65" s="55"/>
      <c r="H65" s="55"/>
      <c r="I65" s="55"/>
      <c r="J65" s="55"/>
      <c r="K65" s="55"/>
      <c r="L65" s="55"/>
      <c r="M65" s="55"/>
      <c r="O65" s="55"/>
      <c r="BA65" s="55"/>
      <c r="BC65" s="55"/>
      <c r="IE65" s="47"/>
      <c r="IF65" s="47"/>
      <c r="IG65" s="47"/>
      <c r="IH65" s="47"/>
      <c r="II65" s="47"/>
    </row>
  </sheetData>
  <sheetProtection password="F72C" sheet="1" formatCells="0" selectLockedCells="1"/>
  <mergeCells count="8">
    <mergeCell ref="A9:BC9"/>
    <mergeCell ref="C64:BC64"/>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63">
      <formula1>IF(ISBLANK(F63),$A$3:$C$3,$B$3:$C$3)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3">
      <formula1>0</formula1>
      <formula2>IF(E63&lt;&gt;"Select",99.9,0)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3">
      <formula1>IF(E63&lt;&gt;"Select",0,-1)</formula1>
      <formula2>IF(E63&lt;&gt;"Select",99.99,-1)</formula2>
    </dataValidation>
    <dataValidation type="list" allowBlank="1" showInputMessage="1" showErrorMessage="1" sqref="C2">
      <formula1>"Normal, SingleWindow, Alternate"</formula1>
    </dataValidation>
    <dataValidation type="list" allowBlank="1" showInputMessage="1" showErrorMessage="1" sqref="L13:L61">
      <formula1>"INR"</formula1>
    </dataValidation>
    <dataValidation allowBlank="1" showInputMessage="1" showErrorMessage="1" promptTitle="Addition / Deduction" prompt="Please Choose the correct One" sqref="J13:J61"/>
    <dataValidation type="list" showInputMessage="1" showErrorMessage="1" sqref="I13:I61">
      <formula1>"Excess(+), Less(-)"</formula1>
    </dataValidation>
    <dataValidation type="decimal" allowBlank="1" showInputMessage="1" showErrorMessage="1" errorTitle="Invalid Entry" error="Only Numeric Values are allowed. " sqref="A13:A61">
      <formula1>0</formula1>
      <formula2>999999999999999</formula2>
    </dataValidation>
    <dataValidation allowBlank="1" showInputMessage="1" showErrorMessage="1" promptTitle="Itemcode/Make" prompt="Please enter text" sqref="C13:C61"/>
    <dataValidation type="decimal" allowBlank="1" showInputMessage="1" showErrorMessage="1" promptTitle="Rate Entry" prompt="Please enter the Excise Duty Category in Rupees for this item. " errorTitle="Invaid Entry" error="Only Numeric Values are allowed. " sqref="R13:R6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1">
      <formula1>0</formula1>
      <formula2>999999999999999</formula2>
    </dataValidation>
    <dataValidation allowBlank="1" showInputMessage="1" showErrorMessage="1" promptTitle="Units" prompt="Please enter Units in text" sqref="E13:E61"/>
    <dataValidation type="decimal" allowBlank="1" showInputMessage="1" showErrorMessage="1" promptTitle="Quantity" prompt="Please enter the Quantity for this item. " errorTitle="Invalid Entry" error="Only Numeric Values are allowed. " sqref="F13:F61 D13:D61">
      <formula1>0</formula1>
      <formula2>999999999999999</formula2>
    </dataValidation>
    <dataValidation type="list" allowBlank="1" showInputMessage="1" showErrorMessage="1" sqref="K13:K61">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N13:N61 M13:M63">
      <formula1>0</formula1>
      <formula2>999999999999999</formula2>
    </dataValidation>
    <dataValidation type="list" allowBlank="1" showInputMessage="1" showErrorMessage="1" promptTitle="GST Entry" prompt="Please select GST for this item. " errorTitle="Invaid Entry" error="Only Values from list are allowed. " sqref="O13:O61">
      <formula1>"5%,12%,18%,28%"</formula1>
    </dataValidation>
  </dataValidations>
  <printOptions/>
  <pageMargins left="0.55" right="0.33" top="0.61" bottom="0.51" header="0.3" footer="0.3"/>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M8" sqref="M8"/>
    </sheetView>
  </sheetViews>
  <sheetFormatPr defaultColWidth="9.140625" defaultRowHeight="15"/>
  <sheetData>
    <row r="6" spans="5:11" ht="14.25">
      <c r="E6" s="94" t="s">
        <v>2</v>
      </c>
      <c r="F6" s="94"/>
      <c r="G6" s="94"/>
      <c r="H6" s="94"/>
      <c r="I6" s="94"/>
      <c r="J6" s="94"/>
      <c r="K6" s="94"/>
    </row>
    <row r="7" spans="5:11" ht="14.25">
      <c r="E7" s="94"/>
      <c r="F7" s="94"/>
      <c r="G7" s="94"/>
      <c r="H7" s="94"/>
      <c r="I7" s="94"/>
      <c r="J7" s="94"/>
      <c r="K7" s="94"/>
    </row>
    <row r="8" spans="5:11" ht="14.25">
      <c r="E8" s="94"/>
      <c r="F8" s="94"/>
      <c r="G8" s="94"/>
      <c r="H8" s="94"/>
      <c r="I8" s="94"/>
      <c r="J8" s="94"/>
      <c r="K8" s="94"/>
    </row>
    <row r="9" spans="5:11" ht="14.25">
      <c r="E9" s="94"/>
      <c r="F9" s="94"/>
      <c r="G9" s="94"/>
      <c r="H9" s="94"/>
      <c r="I9" s="94"/>
      <c r="J9" s="94"/>
      <c r="K9" s="94"/>
    </row>
    <row r="10" spans="5:11" ht="14.25">
      <c r="E10" s="94"/>
      <c r="F10" s="94"/>
      <c r="G10" s="94"/>
      <c r="H10" s="94"/>
      <c r="I10" s="94"/>
      <c r="J10" s="94"/>
      <c r="K10" s="94"/>
    </row>
    <row r="11" spans="5:11" ht="14.25">
      <c r="E11" s="94"/>
      <c r="F11" s="94"/>
      <c r="G11" s="94"/>
      <c r="H11" s="94"/>
      <c r="I11" s="94"/>
      <c r="J11" s="94"/>
      <c r="K11" s="94"/>
    </row>
    <row r="12" spans="5:11" ht="14.25">
      <c r="E12" s="94"/>
      <c r="F12" s="94"/>
      <c r="G12" s="94"/>
      <c r="H12" s="94"/>
      <c r="I12" s="94"/>
      <c r="J12" s="94"/>
      <c r="K12" s="94"/>
    </row>
    <row r="13" spans="5:11" ht="14.25">
      <c r="E13" s="94"/>
      <c r="F13" s="94"/>
      <c r="G13" s="94"/>
      <c r="H13" s="94"/>
      <c r="I13" s="94"/>
      <c r="J13" s="94"/>
      <c r="K13" s="94"/>
    </row>
    <row r="14" spans="5:11" ht="14.25">
      <c r="E14" s="94"/>
      <c r="F14" s="94"/>
      <c r="G14" s="94"/>
      <c r="H14" s="94"/>
      <c r="I14" s="94"/>
      <c r="J14" s="94"/>
      <c r="K14" s="9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Vijay P. Barve</cp:lastModifiedBy>
  <cp:lastPrinted>2023-06-15T11:26:28Z</cp:lastPrinted>
  <dcterms:created xsi:type="dcterms:W3CDTF">2009-01-30T06:42:42Z</dcterms:created>
  <dcterms:modified xsi:type="dcterms:W3CDTF">2024-02-02T11:55:46Z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OX3DluqEMgeB8C01EMlrKhONW8E=</vt:lpwstr>
  </property>
</Properties>
</file>